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YVID\Desktop\Finanzas\Final\"/>
    </mc:Choice>
  </mc:AlternateContent>
  <xr:revisionPtr revIDLastSave="0" documentId="8_{3CAD58D1-60B9-4E71-A77B-1F657317DC75}" xr6:coauthVersionLast="47" xr6:coauthVersionMax="47" xr10:uidLastSave="{00000000-0000-0000-0000-000000000000}"/>
  <bookViews>
    <workbookView xWindow="-120" yWindow="-120" windowWidth="20730" windowHeight="11160" firstSheet="2" activeTab="4" xr2:uid="{74F42647-0CFD-4F1B-9CAB-1D7E60A7B4CB}"/>
  </bookViews>
  <sheets>
    <sheet name="Balance general" sheetId="1" r:id="rId1"/>
    <sheet name="Criterio de valor contable" sheetId="2" r:id="rId2"/>
    <sheet name="Valor contable ajustado" sheetId="3" r:id="rId3"/>
    <sheet name="Criterio de liquidacion" sheetId="4" r:id="rId4"/>
    <sheet name="Criterio valor substancial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4" l="1"/>
  <c r="G3" i="5" s="1"/>
  <c r="G16" i="5" s="1"/>
  <c r="C16" i="5" s="1"/>
  <c r="K7" i="4"/>
  <c r="H8" i="3"/>
  <c r="F6" i="2"/>
  <c r="G10" i="5" s="1"/>
  <c r="J14" i="1"/>
  <c r="J20" i="1"/>
  <c r="J13" i="1"/>
  <c r="J8" i="1"/>
  <c r="F18" i="1"/>
  <c r="F10" i="1"/>
  <c r="J22" i="1" l="1"/>
  <c r="F22" i="1"/>
</calcChain>
</file>

<file path=xl/sharedStrings.xml><?xml version="1.0" encoding="utf-8"?>
<sst xmlns="http://schemas.openxmlformats.org/spreadsheetml/2006/main" count="76" uniqueCount="59">
  <si>
    <t>ACTIVOS</t>
  </si>
  <si>
    <t>PASIVOS</t>
  </si>
  <si>
    <t>Activos corrientes</t>
  </si>
  <si>
    <t>Caja</t>
  </si>
  <si>
    <t>Inversiones corto plazo</t>
  </si>
  <si>
    <t>Cuentas por cobrar</t>
  </si>
  <si>
    <t>Inventario</t>
  </si>
  <si>
    <t>Otros activos corrientes</t>
  </si>
  <si>
    <t>Activos corrientes totales</t>
  </si>
  <si>
    <t>Activos no corrientes</t>
  </si>
  <si>
    <t>Inversiones largo plazo</t>
  </si>
  <si>
    <t>Terrenos</t>
  </si>
  <si>
    <t>Muebles</t>
  </si>
  <si>
    <t>Maquinaria y equipo</t>
  </si>
  <si>
    <t>Activos no corrientes totales</t>
  </si>
  <si>
    <t>TOTAL ACTIVOS</t>
  </si>
  <si>
    <t>TOTAL PASIVOS + PATRIMONIO</t>
  </si>
  <si>
    <t>Pasivos corrientes</t>
  </si>
  <si>
    <t>Cuentas por pagar</t>
  </si>
  <si>
    <t>Impuesto por pagar</t>
  </si>
  <si>
    <t>Publicidad</t>
  </si>
  <si>
    <t>Bancos</t>
  </si>
  <si>
    <t>Pasivo corriente total</t>
  </si>
  <si>
    <t>Cuentas por pagar largo plazo</t>
  </si>
  <si>
    <t>Pasivo largo plazo total</t>
  </si>
  <si>
    <t>Pasivos largo plazo</t>
  </si>
  <si>
    <t>Patrimonio</t>
  </si>
  <si>
    <t>Reserva legarl</t>
  </si>
  <si>
    <t>Otra reserva</t>
  </si>
  <si>
    <t>Utilidades acumuladas</t>
  </si>
  <si>
    <t>Patrimonio total</t>
  </si>
  <si>
    <t>Suponga el siguiente balance general de una empresa</t>
  </si>
  <si>
    <t>Corresponde a:</t>
  </si>
  <si>
    <t>Pasivo total</t>
  </si>
  <si>
    <t xml:space="preserve"> - </t>
  </si>
  <si>
    <t xml:space="preserve"> =</t>
  </si>
  <si>
    <t xml:space="preserve">Total activos </t>
  </si>
  <si>
    <t xml:space="preserve"> -</t>
  </si>
  <si>
    <t>Total pasivos</t>
  </si>
  <si>
    <t>Patrimonio neto</t>
  </si>
  <si>
    <t>Depreciación maquinaria y equipo</t>
  </si>
  <si>
    <t>Suponiendo que los activos presentan una depreciación pero que en realidad la maquinaria y equipo están muy gastados y comercialmente valen menos de lo que está en libros, se suma un valor a esa depreciación de 20 millones. Suponga que además una de las empresas que le debía dinero está en liquidación y no va a poder pagarle la deuda completa que es de 50 millones</t>
  </si>
  <si>
    <t>Partiendo del valor contable anterior</t>
  </si>
  <si>
    <t>Valor contable ajustado</t>
  </si>
  <si>
    <t>ajuste</t>
  </si>
  <si>
    <t xml:space="preserve"> + ó -</t>
  </si>
  <si>
    <t>En este caso el valor de la empresa es menor que con el metodo anterior</t>
  </si>
  <si>
    <t>Suponiendo una liquidación de la empresa, por la cual si se ofrecieran todos los activos al mercado sumarían alrededor de un 15% menos que su valor en libros.</t>
  </si>
  <si>
    <t>Valor activos en el mercado</t>
  </si>
  <si>
    <t>Deudas</t>
  </si>
  <si>
    <t>Valor de la empresa</t>
  </si>
  <si>
    <t>Valor substancial bruto</t>
  </si>
  <si>
    <t>Valor de activos en el mercado</t>
  </si>
  <si>
    <t>Valor substancial neto de pasivos exigibles =</t>
  </si>
  <si>
    <t>Valor substancial bruto        =</t>
  </si>
  <si>
    <t xml:space="preserve"> +</t>
  </si>
  <si>
    <t>finanzas operativas</t>
  </si>
  <si>
    <t>Deudas sin costo</t>
  </si>
  <si>
    <t>Valor substancial bruto reducido 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</si>
</sst>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1" xfId="0" applyBorder="1" applyAlignment="1"/>
    <xf numFmtId="0" fontId="2" fillId="0" borderId="1" xfId="0" applyFont="1" applyBorder="1" applyAlignment="1"/>
    <xf numFmtId="44" fontId="0" fillId="0" borderId="0" xfId="0" applyNumberFormat="1"/>
    <xf numFmtId="0" fontId="0" fillId="0" borderId="0" xfId="0" applyBorder="1" applyAlignment="1"/>
    <xf numFmtId="0" fontId="3" fillId="0" borderId="0" xfId="0" applyFont="1"/>
    <xf numFmtId="44" fontId="0" fillId="0" borderId="0" xfId="0" applyNumberFormat="1" applyAlignment="1">
      <alignment horizontal="center"/>
    </xf>
    <xf numFmtId="44" fontId="0" fillId="0" borderId="0" xfId="1" applyFont="1"/>
    <xf numFmtId="0" fontId="0" fillId="0" borderId="5" xfId="0" applyBorder="1"/>
    <xf numFmtId="0" fontId="0" fillId="0" borderId="3" xfId="0" applyBorder="1"/>
    <xf numFmtId="44" fontId="0" fillId="0" borderId="2" xfId="0" applyNumberFormat="1" applyBorder="1"/>
    <xf numFmtId="44" fontId="0" fillId="0" borderId="5" xfId="1" applyFont="1" applyBorder="1"/>
    <xf numFmtId="44" fontId="2" fillId="0" borderId="3" xfId="0" applyNumberFormat="1" applyFont="1" applyBorder="1"/>
    <xf numFmtId="44" fontId="2" fillId="0" borderId="0" xfId="0" applyNumberFormat="1" applyFont="1"/>
    <xf numFmtId="44" fontId="2" fillId="0" borderId="0" xfId="0" applyNumberFormat="1" applyFont="1" applyAlignment="1">
      <alignment horizontal="center"/>
    </xf>
    <xf numFmtId="44" fontId="0" fillId="0" borderId="0" xfId="1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44" fontId="2" fillId="0" borderId="0" xfId="1" applyFont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C30D4-0D6E-45C6-82B3-1E3CDA59B8DD}">
  <dimension ref="B1:L34"/>
  <sheetViews>
    <sheetView showGridLines="0" workbookViewId="0">
      <selection activeCell="H16" sqref="H16:I16"/>
    </sheetView>
  </sheetViews>
  <sheetFormatPr baseColWidth="10" defaultRowHeight="15" x14ac:dyDescent="0.25"/>
  <cols>
    <col min="5" max="5" width="19.7109375" customWidth="1"/>
    <col min="9" max="9" width="21.140625" customWidth="1"/>
    <col min="12" max="12" width="16.7109375" bestFit="1" customWidth="1"/>
  </cols>
  <sheetData>
    <row r="1" spans="2:11" ht="15.75" x14ac:dyDescent="0.25">
      <c r="B1" s="7" t="s">
        <v>31</v>
      </c>
    </row>
    <row r="3" spans="2:11" x14ac:dyDescent="0.25">
      <c r="D3" s="20" t="s">
        <v>0</v>
      </c>
      <c r="E3" s="32"/>
      <c r="F3" s="32"/>
      <c r="G3" s="21"/>
      <c r="H3" s="27" t="s">
        <v>1</v>
      </c>
      <c r="I3" s="27"/>
      <c r="J3" s="27"/>
      <c r="K3" s="27"/>
    </row>
    <row r="4" spans="2:11" x14ac:dyDescent="0.25">
      <c r="D4" s="3" t="s">
        <v>2</v>
      </c>
      <c r="E4" s="3"/>
      <c r="F4" s="18"/>
      <c r="G4" s="19"/>
      <c r="H4" s="18" t="s">
        <v>17</v>
      </c>
      <c r="I4" s="19"/>
      <c r="J4" s="29"/>
      <c r="K4" s="29"/>
    </row>
    <row r="5" spans="2:11" x14ac:dyDescent="0.25">
      <c r="D5" s="29" t="s">
        <v>3</v>
      </c>
      <c r="E5" s="29"/>
      <c r="F5" s="22">
        <v>500000000</v>
      </c>
      <c r="G5" s="23"/>
      <c r="H5" s="18" t="s">
        <v>18</v>
      </c>
      <c r="I5" s="19"/>
      <c r="J5" s="28">
        <v>165000000</v>
      </c>
      <c r="K5" s="28"/>
    </row>
    <row r="6" spans="2:11" x14ac:dyDescent="0.25">
      <c r="D6" s="29" t="s">
        <v>4</v>
      </c>
      <c r="E6" s="29"/>
      <c r="F6" s="22">
        <v>100000000</v>
      </c>
      <c r="G6" s="23"/>
      <c r="H6" s="18" t="s">
        <v>19</v>
      </c>
      <c r="I6" s="19"/>
      <c r="J6" s="28">
        <v>30000000</v>
      </c>
      <c r="K6" s="28"/>
    </row>
    <row r="7" spans="2:11" x14ac:dyDescent="0.25">
      <c r="D7" s="29" t="s">
        <v>5</v>
      </c>
      <c r="E7" s="29"/>
      <c r="F7" s="22">
        <v>350000000</v>
      </c>
      <c r="G7" s="23"/>
      <c r="H7" s="18" t="s">
        <v>20</v>
      </c>
      <c r="I7" s="19"/>
      <c r="J7" s="28">
        <v>2000000</v>
      </c>
      <c r="K7" s="28"/>
    </row>
    <row r="8" spans="2:11" x14ac:dyDescent="0.25">
      <c r="D8" s="29" t="s">
        <v>6</v>
      </c>
      <c r="E8" s="29"/>
      <c r="F8" s="22">
        <v>150000000</v>
      </c>
      <c r="G8" s="23"/>
      <c r="H8" s="20" t="s">
        <v>22</v>
      </c>
      <c r="I8" s="21"/>
      <c r="J8" s="28">
        <f>+SUM(J5:K7)</f>
        <v>197000000</v>
      </c>
      <c r="K8" s="28"/>
    </row>
    <row r="9" spans="2:11" x14ac:dyDescent="0.25">
      <c r="D9" s="29" t="s">
        <v>7</v>
      </c>
      <c r="E9" s="29"/>
      <c r="F9" s="22">
        <v>50000000</v>
      </c>
      <c r="G9" s="23"/>
      <c r="H9" s="18"/>
      <c r="I9" s="19"/>
      <c r="J9" s="18"/>
      <c r="K9" s="19"/>
    </row>
    <row r="10" spans="2:11" x14ac:dyDescent="0.25">
      <c r="D10" s="4" t="s">
        <v>8</v>
      </c>
      <c r="E10" s="4"/>
      <c r="F10" s="22">
        <f>+SUM(F5:G9)</f>
        <v>1150000000</v>
      </c>
      <c r="G10" s="23"/>
      <c r="H10" s="18" t="s">
        <v>25</v>
      </c>
      <c r="I10" s="19"/>
      <c r="J10" s="22"/>
      <c r="K10" s="23"/>
    </row>
    <row r="11" spans="2:11" x14ac:dyDescent="0.25">
      <c r="D11" s="29"/>
      <c r="E11" s="29"/>
      <c r="F11" s="22"/>
      <c r="G11" s="23"/>
      <c r="H11" s="18" t="s">
        <v>23</v>
      </c>
      <c r="I11" s="19"/>
      <c r="J11" s="22">
        <v>130000000</v>
      </c>
      <c r="K11" s="23"/>
    </row>
    <row r="12" spans="2:11" x14ac:dyDescent="0.25">
      <c r="D12" s="3" t="s">
        <v>9</v>
      </c>
      <c r="E12" s="3"/>
      <c r="F12" s="22"/>
      <c r="G12" s="23"/>
      <c r="H12" s="18" t="s">
        <v>21</v>
      </c>
      <c r="I12" s="19"/>
      <c r="J12" s="22">
        <v>300000000</v>
      </c>
      <c r="K12" s="23"/>
    </row>
    <row r="13" spans="2:11" x14ac:dyDescent="0.25">
      <c r="D13" s="29" t="s">
        <v>10</v>
      </c>
      <c r="E13" s="29"/>
      <c r="F13" s="22">
        <v>5000000</v>
      </c>
      <c r="G13" s="23"/>
      <c r="H13" s="20" t="s">
        <v>24</v>
      </c>
      <c r="I13" s="21"/>
      <c r="J13" s="22">
        <f>+J12+J11</f>
        <v>430000000</v>
      </c>
      <c r="K13" s="23"/>
    </row>
    <row r="14" spans="2:11" x14ac:dyDescent="0.25">
      <c r="D14" s="29" t="s">
        <v>12</v>
      </c>
      <c r="E14" s="29"/>
      <c r="F14" s="22">
        <v>10000000</v>
      </c>
      <c r="G14" s="23"/>
      <c r="H14" s="20" t="s">
        <v>33</v>
      </c>
      <c r="I14" s="21"/>
      <c r="J14" s="24">
        <f>+J13+J8</f>
        <v>627000000</v>
      </c>
      <c r="K14" s="25"/>
    </row>
    <row r="15" spans="2:11" x14ac:dyDescent="0.25">
      <c r="D15" s="29" t="s">
        <v>13</v>
      </c>
      <c r="E15" s="29"/>
      <c r="F15" s="22">
        <v>360000000</v>
      </c>
      <c r="G15" s="23"/>
      <c r="H15" s="20"/>
      <c r="I15" s="21"/>
      <c r="J15" s="24"/>
      <c r="K15" s="25"/>
    </row>
    <row r="16" spans="2:11" x14ac:dyDescent="0.25">
      <c r="D16" s="29" t="s">
        <v>11</v>
      </c>
      <c r="E16" s="29"/>
      <c r="F16" s="22">
        <v>500000000</v>
      </c>
      <c r="G16" s="23"/>
      <c r="H16" s="18" t="s">
        <v>26</v>
      </c>
      <c r="I16" s="19"/>
      <c r="J16" s="22">
        <v>520000000</v>
      </c>
      <c r="K16" s="23"/>
    </row>
    <row r="17" spans="4:12" x14ac:dyDescent="0.25">
      <c r="D17" s="29" t="s">
        <v>40</v>
      </c>
      <c r="E17" s="29"/>
      <c r="F17" s="22">
        <v>42000000</v>
      </c>
      <c r="G17" s="23"/>
      <c r="H17" s="18" t="s">
        <v>27</v>
      </c>
      <c r="I17" s="19"/>
      <c r="J17" s="22">
        <v>200000000</v>
      </c>
      <c r="K17" s="23"/>
    </row>
    <row r="18" spans="4:12" x14ac:dyDescent="0.25">
      <c r="D18" s="4" t="s">
        <v>14</v>
      </c>
      <c r="E18" s="4"/>
      <c r="F18" s="22">
        <f>+SUM(F13:G16)-F17</f>
        <v>833000000</v>
      </c>
      <c r="G18" s="23"/>
      <c r="H18" s="18" t="s">
        <v>28</v>
      </c>
      <c r="I18" s="19"/>
      <c r="J18" s="22">
        <v>50000000</v>
      </c>
      <c r="K18" s="23"/>
    </row>
    <row r="19" spans="4:12" x14ac:dyDescent="0.25">
      <c r="D19" s="29"/>
      <c r="E19" s="29"/>
      <c r="F19" s="22"/>
      <c r="G19" s="23"/>
      <c r="H19" s="18" t="s">
        <v>29</v>
      </c>
      <c r="I19" s="19"/>
      <c r="J19" s="22">
        <v>586000000</v>
      </c>
      <c r="K19" s="23"/>
    </row>
    <row r="20" spans="4:12" x14ac:dyDescent="0.25">
      <c r="D20" s="18"/>
      <c r="E20" s="19"/>
      <c r="F20" s="22"/>
      <c r="G20" s="23"/>
      <c r="H20" s="20" t="s">
        <v>30</v>
      </c>
      <c r="I20" s="21"/>
      <c r="J20" s="24">
        <f>+SUM(J16:K19)</f>
        <v>1356000000</v>
      </c>
      <c r="K20" s="25"/>
    </row>
    <row r="21" spans="4:12" x14ac:dyDescent="0.25">
      <c r="D21" s="29"/>
      <c r="E21" s="29"/>
      <c r="F21" s="22"/>
      <c r="G21" s="23"/>
      <c r="H21" s="18"/>
      <c r="I21" s="19"/>
      <c r="J21" s="28"/>
      <c r="K21" s="28"/>
    </row>
    <row r="22" spans="4:12" x14ac:dyDescent="0.25">
      <c r="D22" s="27" t="s">
        <v>15</v>
      </c>
      <c r="E22" s="27"/>
      <c r="F22" s="26">
        <f>+F18+F10</f>
        <v>1983000000</v>
      </c>
      <c r="G22" s="26"/>
      <c r="H22" s="20" t="s">
        <v>16</v>
      </c>
      <c r="I22" s="21"/>
      <c r="J22" s="26">
        <f>+J20+J13+J8</f>
        <v>1983000000</v>
      </c>
      <c r="K22" s="26"/>
      <c r="L22" s="5"/>
    </row>
    <row r="23" spans="4:12" x14ac:dyDescent="0.25">
      <c r="D23" s="30"/>
      <c r="E23" s="30"/>
      <c r="F23" s="6"/>
      <c r="G23" s="6"/>
      <c r="H23" s="31"/>
      <c r="I23" s="31"/>
    </row>
    <row r="24" spans="4:12" x14ac:dyDescent="0.25">
      <c r="D24" s="30"/>
      <c r="E24" s="30"/>
      <c r="H24" s="30"/>
      <c r="I24" s="30"/>
    </row>
    <row r="25" spans="4:12" x14ac:dyDescent="0.25">
      <c r="D25" s="30"/>
      <c r="E25" s="30"/>
      <c r="H25" s="30"/>
      <c r="I25" s="30"/>
    </row>
    <row r="26" spans="4:12" x14ac:dyDescent="0.25">
      <c r="D26" s="30"/>
      <c r="E26" s="30"/>
      <c r="H26" s="30"/>
      <c r="I26" s="30"/>
    </row>
    <row r="27" spans="4:12" x14ac:dyDescent="0.25">
      <c r="D27" s="30"/>
      <c r="E27" s="30"/>
      <c r="H27" s="30"/>
      <c r="I27" s="30"/>
    </row>
    <row r="28" spans="4:12" x14ac:dyDescent="0.25">
      <c r="D28" s="30"/>
      <c r="E28" s="30"/>
      <c r="H28" s="30"/>
      <c r="I28" s="30"/>
    </row>
    <row r="29" spans="4:12" x14ac:dyDescent="0.25">
      <c r="D29" s="30"/>
      <c r="E29" s="30"/>
      <c r="H29" s="30"/>
      <c r="I29" s="30"/>
    </row>
    <row r="30" spans="4:12" x14ac:dyDescent="0.25">
      <c r="D30" s="30"/>
      <c r="E30" s="30"/>
      <c r="H30" s="30"/>
      <c r="I30" s="30"/>
    </row>
    <row r="31" spans="4:12" x14ac:dyDescent="0.25">
      <c r="D31" s="30"/>
      <c r="E31" s="30"/>
      <c r="H31" s="30"/>
      <c r="I31" s="30"/>
    </row>
    <row r="32" spans="4:12" x14ac:dyDescent="0.25">
      <c r="D32" s="30"/>
      <c r="E32" s="30"/>
      <c r="H32" s="30"/>
      <c r="I32" s="30"/>
    </row>
    <row r="33" spans="4:5" x14ac:dyDescent="0.25">
      <c r="D33" s="30"/>
      <c r="E33" s="30"/>
    </row>
    <row r="34" spans="4:5" x14ac:dyDescent="0.25">
      <c r="D34" s="30"/>
      <c r="E34" s="30"/>
    </row>
  </sheetData>
  <mergeCells count="96">
    <mergeCell ref="D3:G3"/>
    <mergeCell ref="D8:E8"/>
    <mergeCell ref="D9:E9"/>
    <mergeCell ref="D11:E11"/>
    <mergeCell ref="D13:E13"/>
    <mergeCell ref="D5:E5"/>
    <mergeCell ref="D6:E6"/>
    <mergeCell ref="D7:E7"/>
    <mergeCell ref="D26:E26"/>
    <mergeCell ref="D14:E14"/>
    <mergeCell ref="D15:E15"/>
    <mergeCell ref="D16:E16"/>
    <mergeCell ref="D17:E17"/>
    <mergeCell ref="D19:E19"/>
    <mergeCell ref="D21:E21"/>
    <mergeCell ref="D22:E22"/>
    <mergeCell ref="D23:E23"/>
    <mergeCell ref="D24:E24"/>
    <mergeCell ref="D25:E25"/>
    <mergeCell ref="D33:E33"/>
    <mergeCell ref="D34:E34"/>
    <mergeCell ref="D27:E27"/>
    <mergeCell ref="D28:E28"/>
    <mergeCell ref="D29:E29"/>
    <mergeCell ref="D30:E30"/>
    <mergeCell ref="D31:E31"/>
    <mergeCell ref="D32:E32"/>
    <mergeCell ref="H24:I24"/>
    <mergeCell ref="H11:I11"/>
    <mergeCell ref="H12:I12"/>
    <mergeCell ref="H13:I13"/>
    <mergeCell ref="H15:I15"/>
    <mergeCell ref="H16:I16"/>
    <mergeCell ref="H17:I17"/>
    <mergeCell ref="H31:I31"/>
    <mergeCell ref="H32:I32"/>
    <mergeCell ref="F14:G14"/>
    <mergeCell ref="F15:G15"/>
    <mergeCell ref="F16:G16"/>
    <mergeCell ref="H25:I25"/>
    <mergeCell ref="H26:I26"/>
    <mergeCell ref="H27:I27"/>
    <mergeCell ref="H28:I28"/>
    <mergeCell ref="H29:I29"/>
    <mergeCell ref="H30:I30"/>
    <mergeCell ref="H18:I18"/>
    <mergeCell ref="H19:I19"/>
    <mergeCell ref="H21:I21"/>
    <mergeCell ref="H22:I22"/>
    <mergeCell ref="H23:I23"/>
    <mergeCell ref="H8:I8"/>
    <mergeCell ref="H7:I7"/>
    <mergeCell ref="H6:I6"/>
    <mergeCell ref="H5:I5"/>
    <mergeCell ref="H4:I4"/>
    <mergeCell ref="F21:G21"/>
    <mergeCell ref="F22:G22"/>
    <mergeCell ref="F8:G8"/>
    <mergeCell ref="F9:G9"/>
    <mergeCell ref="F10:G10"/>
    <mergeCell ref="F11:G11"/>
    <mergeCell ref="F12:G12"/>
    <mergeCell ref="F13:G13"/>
    <mergeCell ref="F4:G4"/>
    <mergeCell ref="J4:K4"/>
    <mergeCell ref="J5:K5"/>
    <mergeCell ref="J6:K6"/>
    <mergeCell ref="J7:K7"/>
    <mergeCell ref="F5:G5"/>
    <mergeCell ref="F6:G6"/>
    <mergeCell ref="F7:G7"/>
    <mergeCell ref="J22:K22"/>
    <mergeCell ref="H3:K3"/>
    <mergeCell ref="H9:I9"/>
    <mergeCell ref="J9:K9"/>
    <mergeCell ref="H10:I10"/>
    <mergeCell ref="J13:K13"/>
    <mergeCell ref="J12:K12"/>
    <mergeCell ref="J11:K11"/>
    <mergeCell ref="J10:K10"/>
    <mergeCell ref="J15:K15"/>
    <mergeCell ref="J16:K16"/>
    <mergeCell ref="J17:K17"/>
    <mergeCell ref="J18:K18"/>
    <mergeCell ref="J19:K19"/>
    <mergeCell ref="J21:K21"/>
    <mergeCell ref="J8:K8"/>
    <mergeCell ref="D20:E20"/>
    <mergeCell ref="H20:I20"/>
    <mergeCell ref="F20:G20"/>
    <mergeCell ref="J20:K20"/>
    <mergeCell ref="H14:I14"/>
    <mergeCell ref="J14:K14"/>
    <mergeCell ref="F17:G17"/>
    <mergeCell ref="F18:G18"/>
    <mergeCell ref="F19:G1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66184-E0DF-41AB-A33A-C0DE8E7328B6}">
  <dimension ref="B2:F6"/>
  <sheetViews>
    <sheetView showGridLines="0" workbookViewId="0">
      <selection activeCell="F12" sqref="F12"/>
    </sheetView>
  </sheetViews>
  <sheetFormatPr baseColWidth="10" defaultRowHeight="15" x14ac:dyDescent="0.25"/>
  <cols>
    <col min="2" max="2" width="18.28515625" bestFit="1" customWidth="1"/>
    <col min="4" max="4" width="16.7109375" bestFit="1" customWidth="1"/>
    <col min="6" max="6" width="18.28515625" bestFit="1" customWidth="1"/>
  </cols>
  <sheetData>
    <row r="2" spans="2:6" ht="15.75" x14ac:dyDescent="0.25">
      <c r="B2" s="7" t="s">
        <v>32</v>
      </c>
    </row>
    <row r="4" spans="2:6" x14ac:dyDescent="0.25">
      <c r="B4" s="2" t="s">
        <v>36</v>
      </c>
      <c r="C4" s="10" t="s">
        <v>37</v>
      </c>
      <c r="D4" s="10" t="s">
        <v>38</v>
      </c>
      <c r="E4" s="10" t="s">
        <v>35</v>
      </c>
      <c r="F4" s="11" t="s">
        <v>39</v>
      </c>
    </row>
    <row r="6" spans="2:6" x14ac:dyDescent="0.25">
      <c r="B6" s="12">
        <v>1983000000</v>
      </c>
      <c r="C6" s="10" t="s">
        <v>34</v>
      </c>
      <c r="D6" s="13">
        <v>627000000</v>
      </c>
      <c r="E6" s="10" t="s">
        <v>35</v>
      </c>
      <c r="F6" s="14">
        <f>+B6-D6</f>
        <v>1356000000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BD73A-A15D-4250-B97E-F9F6C240AD38}">
  <dimension ref="B2:O11"/>
  <sheetViews>
    <sheetView showGridLines="0" workbookViewId="0">
      <selection activeCell="I17" sqref="I17"/>
    </sheetView>
  </sheetViews>
  <sheetFormatPr baseColWidth="10" defaultRowHeight="15" x14ac:dyDescent="0.25"/>
  <cols>
    <col min="11" max="11" width="18.28515625" bestFit="1" customWidth="1"/>
    <col min="13" max="13" width="15.5703125" bestFit="1" customWidth="1"/>
    <col min="15" max="15" width="15.5703125" bestFit="1" customWidth="1"/>
  </cols>
  <sheetData>
    <row r="2" spans="2:15" x14ac:dyDescent="0.25">
      <c r="B2" s="33" t="s">
        <v>41</v>
      </c>
      <c r="C2" s="34"/>
      <c r="D2" s="34"/>
      <c r="E2" s="34"/>
      <c r="F2" s="35"/>
    </row>
    <row r="3" spans="2:15" x14ac:dyDescent="0.25">
      <c r="B3" s="36"/>
      <c r="C3" s="37"/>
      <c r="D3" s="37"/>
      <c r="E3" s="37"/>
      <c r="F3" s="38"/>
    </row>
    <row r="4" spans="2:15" x14ac:dyDescent="0.25">
      <c r="B4" s="36"/>
      <c r="C4" s="37"/>
      <c r="D4" s="37"/>
      <c r="E4" s="37"/>
      <c r="F4" s="38"/>
      <c r="H4" t="s">
        <v>42</v>
      </c>
    </row>
    <row r="5" spans="2:15" x14ac:dyDescent="0.25">
      <c r="B5" s="36"/>
      <c r="C5" s="37"/>
      <c r="D5" s="37"/>
      <c r="E5" s="37"/>
      <c r="F5" s="38"/>
    </row>
    <row r="6" spans="2:15" x14ac:dyDescent="0.25">
      <c r="B6" s="36"/>
      <c r="C6" s="37"/>
      <c r="D6" s="37"/>
      <c r="E6" s="37"/>
      <c r="F6" s="38"/>
      <c r="H6" t="s">
        <v>43</v>
      </c>
      <c r="J6" t="s">
        <v>35</v>
      </c>
      <c r="K6" t="s">
        <v>39</v>
      </c>
      <c r="L6" t="s">
        <v>45</v>
      </c>
      <c r="M6" t="s">
        <v>44</v>
      </c>
    </row>
    <row r="7" spans="2:15" x14ac:dyDescent="0.25">
      <c r="B7" s="36"/>
      <c r="C7" s="37"/>
      <c r="D7" s="37"/>
      <c r="E7" s="37"/>
      <c r="F7" s="38"/>
    </row>
    <row r="8" spans="2:15" x14ac:dyDescent="0.25">
      <c r="B8" s="36"/>
      <c r="C8" s="37"/>
      <c r="D8" s="37"/>
      <c r="E8" s="37"/>
      <c r="F8" s="38"/>
      <c r="H8" s="42">
        <f>+K8-M8-O8</f>
        <v>1286000000</v>
      </c>
      <c r="I8" s="42"/>
      <c r="J8" t="s">
        <v>35</v>
      </c>
      <c r="K8" s="9">
        <v>1356000000</v>
      </c>
      <c r="L8" t="s">
        <v>37</v>
      </c>
      <c r="M8" s="9">
        <v>20000000</v>
      </c>
      <c r="N8" t="s">
        <v>37</v>
      </c>
      <c r="O8" s="9">
        <v>50000000</v>
      </c>
    </row>
    <row r="9" spans="2:15" x14ac:dyDescent="0.25">
      <c r="B9" s="36"/>
      <c r="C9" s="37"/>
      <c r="D9" s="37"/>
      <c r="E9" s="37"/>
      <c r="F9" s="38"/>
    </row>
    <row r="10" spans="2:15" x14ac:dyDescent="0.25">
      <c r="B10" s="36"/>
      <c r="C10" s="37"/>
      <c r="D10" s="37"/>
      <c r="E10" s="37"/>
      <c r="F10" s="38"/>
    </row>
    <row r="11" spans="2:15" x14ac:dyDescent="0.25">
      <c r="B11" s="39"/>
      <c r="C11" s="40"/>
      <c r="D11" s="40"/>
      <c r="E11" s="40"/>
      <c r="F11" s="41"/>
      <c r="H11" t="s">
        <v>46</v>
      </c>
    </row>
  </sheetData>
  <mergeCells count="2">
    <mergeCell ref="B2:F11"/>
    <mergeCell ref="H8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A50E2-5B97-4004-9131-D6C913C71B2E}">
  <dimension ref="B2:K10"/>
  <sheetViews>
    <sheetView showGridLines="0" workbookViewId="0">
      <selection activeCell="K6" sqref="K6"/>
    </sheetView>
  </sheetViews>
  <sheetFormatPr baseColWidth="10" defaultRowHeight="15" x14ac:dyDescent="0.25"/>
  <cols>
    <col min="7" max="7" width="25.5703125" bestFit="1" customWidth="1"/>
    <col min="9" max="9" width="16.7109375" bestFit="1" customWidth="1"/>
    <col min="11" max="11" width="18.28515625" bestFit="1" customWidth="1"/>
  </cols>
  <sheetData>
    <row r="2" spans="2:11" x14ac:dyDescent="0.25">
      <c r="B2" s="43" t="s">
        <v>47</v>
      </c>
      <c r="C2" s="44"/>
      <c r="D2" s="44"/>
      <c r="E2" s="45"/>
    </row>
    <row r="3" spans="2:11" x14ac:dyDescent="0.25">
      <c r="B3" s="46"/>
      <c r="C3" s="47"/>
      <c r="D3" s="47"/>
      <c r="E3" s="48"/>
    </row>
    <row r="4" spans="2:11" x14ac:dyDescent="0.25">
      <c r="B4" s="46"/>
      <c r="C4" s="47"/>
      <c r="D4" s="47"/>
      <c r="E4" s="48"/>
    </row>
    <row r="5" spans="2:11" x14ac:dyDescent="0.25">
      <c r="B5" s="46"/>
      <c r="C5" s="47"/>
      <c r="D5" s="47"/>
      <c r="E5" s="48"/>
    </row>
    <row r="6" spans="2:11" x14ac:dyDescent="0.25">
      <c r="B6" s="46"/>
      <c r="C6" s="47"/>
      <c r="D6" s="47"/>
      <c r="E6" s="48"/>
      <c r="G6" t="s">
        <v>48</v>
      </c>
      <c r="H6" t="s">
        <v>34</v>
      </c>
      <c r="I6" t="s">
        <v>49</v>
      </c>
      <c r="J6" t="s">
        <v>35</v>
      </c>
      <c r="K6" t="s">
        <v>50</v>
      </c>
    </row>
    <row r="7" spans="2:11" x14ac:dyDescent="0.25">
      <c r="B7" s="46"/>
      <c r="C7" s="47"/>
      <c r="D7" s="47"/>
      <c r="E7" s="48"/>
      <c r="G7" s="9">
        <f>1983000000*(1-0.15)</f>
        <v>1685550000</v>
      </c>
      <c r="H7" t="s">
        <v>37</v>
      </c>
      <c r="I7" s="9">
        <v>627000000</v>
      </c>
      <c r="J7" t="s">
        <v>35</v>
      </c>
      <c r="K7" s="15">
        <f>+G7-I7</f>
        <v>1058550000</v>
      </c>
    </row>
    <row r="8" spans="2:11" x14ac:dyDescent="0.25">
      <c r="B8" s="46"/>
      <c r="C8" s="47"/>
      <c r="D8" s="47"/>
      <c r="E8" s="48"/>
    </row>
    <row r="9" spans="2:11" x14ac:dyDescent="0.25">
      <c r="B9" s="46"/>
      <c r="C9" s="47"/>
      <c r="D9" s="47"/>
      <c r="E9" s="48"/>
    </row>
    <row r="10" spans="2:11" x14ac:dyDescent="0.25">
      <c r="B10" s="49"/>
      <c r="C10" s="50"/>
      <c r="D10" s="50"/>
      <c r="E10" s="51"/>
    </row>
  </sheetData>
  <mergeCells count="1">
    <mergeCell ref="B2:E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3E249-1394-416E-877A-7AB7EC0D5CFD}">
  <dimension ref="C3:K19"/>
  <sheetViews>
    <sheetView showGridLines="0" tabSelected="1" workbookViewId="0">
      <selection activeCell="H23" sqref="H23"/>
    </sheetView>
  </sheetViews>
  <sheetFormatPr baseColWidth="10" defaultRowHeight="15" x14ac:dyDescent="0.25"/>
  <cols>
    <col min="1" max="6" width="11.42578125" style="1"/>
    <col min="7" max="7" width="29.85546875" style="1" bestFit="1" customWidth="1"/>
    <col min="8" max="8" width="11.42578125" style="1"/>
    <col min="9" max="9" width="18.28515625" style="1" bestFit="1" customWidth="1"/>
    <col min="10" max="10" width="11.42578125" style="1"/>
    <col min="11" max="11" width="16.7109375" style="1" bestFit="1" customWidth="1"/>
    <col min="12" max="16384" width="11.42578125" style="1"/>
  </cols>
  <sheetData>
    <row r="3" spans="3:11" x14ac:dyDescent="0.25">
      <c r="C3" s="30" t="s">
        <v>54</v>
      </c>
      <c r="D3" s="30"/>
      <c r="E3" s="30"/>
      <c r="F3" s="30"/>
      <c r="G3" s="16">
        <f>+'Criterio de liquidacion'!G7</f>
        <v>1685550000</v>
      </c>
    </row>
    <row r="4" spans="3:11" x14ac:dyDescent="0.25">
      <c r="C4" s="30" t="s">
        <v>54</v>
      </c>
      <c r="D4" s="30"/>
      <c r="E4" s="30"/>
      <c r="F4" s="30"/>
      <c r="G4" s="8" t="s">
        <v>52</v>
      </c>
    </row>
    <row r="6" spans="3:11" x14ac:dyDescent="0.25">
      <c r="G6" s="8"/>
    </row>
    <row r="7" spans="3:11" x14ac:dyDescent="0.25">
      <c r="G7" s="8"/>
    </row>
    <row r="8" spans="3:11" x14ac:dyDescent="0.25">
      <c r="G8" s="8"/>
    </row>
    <row r="10" spans="3:11" x14ac:dyDescent="0.25">
      <c r="C10" s="30" t="s">
        <v>53</v>
      </c>
      <c r="D10" s="30"/>
      <c r="E10" s="30"/>
      <c r="F10" s="30"/>
      <c r="G10" s="16">
        <f>+'Criterio de valor contable'!F6</f>
        <v>1356000000</v>
      </c>
      <c r="H10" s="1" t="s">
        <v>55</v>
      </c>
      <c r="I10" s="17">
        <v>1150000000</v>
      </c>
      <c r="J10" s="1" t="s">
        <v>37</v>
      </c>
      <c r="K10" s="17">
        <v>197000000</v>
      </c>
    </row>
    <row r="11" spans="3:11" x14ac:dyDescent="0.25">
      <c r="C11" s="30" t="s">
        <v>53</v>
      </c>
      <c r="D11" s="30"/>
      <c r="E11" s="30"/>
      <c r="F11" s="30"/>
      <c r="G11" s="8" t="s">
        <v>39</v>
      </c>
      <c r="H11" s="1" t="s">
        <v>55</v>
      </c>
      <c r="I11" s="1" t="s">
        <v>56</v>
      </c>
    </row>
    <row r="13" spans="3:11" x14ac:dyDescent="0.25">
      <c r="G13" s="8"/>
    </row>
    <row r="14" spans="3:11" x14ac:dyDescent="0.25">
      <c r="G14" s="8"/>
    </row>
    <row r="16" spans="3:11" x14ac:dyDescent="0.25">
      <c r="C16" s="52">
        <f>+G16-I16</f>
        <v>1358550000</v>
      </c>
      <c r="D16" s="53"/>
      <c r="E16" s="53"/>
      <c r="F16" s="53"/>
      <c r="G16" s="8">
        <f>+G3</f>
        <v>1685550000</v>
      </c>
      <c r="H16" s="1" t="s">
        <v>37</v>
      </c>
      <c r="I16" s="17">
        <v>327000000</v>
      </c>
    </row>
    <row r="17" spans="3:9" x14ac:dyDescent="0.25">
      <c r="C17" s="30" t="s">
        <v>58</v>
      </c>
      <c r="D17" s="30"/>
      <c r="E17" s="30"/>
      <c r="F17" s="30"/>
      <c r="G17" s="8" t="s">
        <v>51</v>
      </c>
      <c r="H17" s="1" t="s">
        <v>37</v>
      </c>
      <c r="I17" s="17" t="s">
        <v>57</v>
      </c>
    </row>
    <row r="19" spans="3:9" x14ac:dyDescent="0.25">
      <c r="C19" s="30"/>
      <c r="D19" s="30"/>
      <c r="E19" s="30"/>
      <c r="F19" s="30"/>
    </row>
  </sheetData>
  <mergeCells count="7">
    <mergeCell ref="C3:F3"/>
    <mergeCell ref="C10:F10"/>
    <mergeCell ref="C16:F16"/>
    <mergeCell ref="C19:F19"/>
    <mergeCell ref="C4:F4"/>
    <mergeCell ref="C11:F11"/>
    <mergeCell ref="C17: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Balance general</vt:lpstr>
      <vt:lpstr>Criterio de valor contable</vt:lpstr>
      <vt:lpstr>Valor contable ajustado</vt:lpstr>
      <vt:lpstr>Criterio de liquidacion</vt:lpstr>
      <vt:lpstr>Criterio valor substancial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DEYVID</cp:lastModifiedBy>
  <dcterms:created xsi:type="dcterms:W3CDTF">2020-08-17T04:21:12Z</dcterms:created>
  <dcterms:modified xsi:type="dcterms:W3CDTF">2021-10-12T17:41:08Z</dcterms:modified>
</cp:coreProperties>
</file>