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05" yWindow="-105" windowWidth="23250" windowHeight="11760"/>
  </bookViews>
  <sheets>
    <sheet name="Nomin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0" i="1" l="1"/>
  <c r="M11" i="1"/>
  <c r="M12" i="1"/>
  <c r="M13" i="1"/>
  <c r="M14" i="1"/>
  <c r="M15" i="1"/>
  <c r="M9" i="1"/>
  <c r="L16" i="1"/>
  <c r="L10" i="1"/>
  <c r="L11" i="1"/>
  <c r="L12" i="1"/>
  <c r="L13" i="1"/>
  <c r="L14" i="1"/>
  <c r="L15" i="1"/>
  <c r="L9" i="1"/>
  <c r="K10" i="1"/>
  <c r="K11" i="1"/>
  <c r="K12" i="1"/>
  <c r="K13" i="1"/>
  <c r="K14" i="1"/>
  <c r="K15" i="1"/>
  <c r="K9" i="1"/>
  <c r="J10" i="1"/>
  <c r="J11" i="1"/>
  <c r="J12" i="1"/>
  <c r="J13" i="1"/>
  <c r="J14" i="1"/>
  <c r="J15" i="1"/>
  <c r="J9" i="1"/>
  <c r="I10" i="1"/>
  <c r="I11" i="1"/>
  <c r="I12" i="1"/>
  <c r="I13" i="1"/>
  <c r="I14" i="1"/>
  <c r="I15" i="1"/>
  <c r="I9" i="1"/>
  <c r="H10" i="1"/>
  <c r="H11" i="1"/>
  <c r="H12" i="1"/>
  <c r="H13" i="1"/>
  <c r="H14" i="1"/>
  <c r="H15" i="1"/>
  <c r="G10" i="1"/>
  <c r="G11" i="1"/>
  <c r="G12" i="1"/>
  <c r="G13" i="1"/>
  <c r="G14" i="1"/>
  <c r="G15" i="1"/>
  <c r="G9" i="1"/>
  <c r="H9" i="1"/>
  <c r="F10" i="1"/>
  <c r="F11" i="1"/>
  <c r="F12" i="1"/>
  <c r="F13" i="1"/>
  <c r="F14" i="1"/>
  <c r="F15" i="1"/>
  <c r="F9" i="1"/>
</calcChain>
</file>

<file path=xl/sharedStrings.xml><?xml version="1.0" encoding="utf-8"?>
<sst xmlns="http://schemas.openxmlformats.org/spreadsheetml/2006/main" count="22" uniqueCount="22">
  <si>
    <t>Nomina enero 15</t>
  </si>
  <si>
    <t>Empleado</t>
  </si>
  <si>
    <t>Sueldo</t>
  </si>
  <si>
    <t xml:space="preserve">PENSION </t>
  </si>
  <si>
    <t>SALUD</t>
  </si>
  <si>
    <t>ARL</t>
  </si>
  <si>
    <t>DESCUENTOS</t>
  </si>
  <si>
    <t>SUBTOTAL</t>
  </si>
  <si>
    <t>PAGO EXTRA</t>
  </si>
  <si>
    <t>Arturo Buendia Camacho</t>
  </si>
  <si>
    <t xml:space="preserve">H. EXTRAS Diurnas </t>
  </si>
  <si>
    <t xml:space="preserve">Carlos Camacho Ochoa </t>
  </si>
  <si>
    <t>Rodrigo Rodriguez Figeroa</t>
  </si>
  <si>
    <t xml:space="preserve">Andres Guachon Velez </t>
  </si>
  <si>
    <t>Shelsy Urrutia De la Pava</t>
  </si>
  <si>
    <t>Scotty Tatiana Brigard</t>
  </si>
  <si>
    <t>Patricio Bernabeu</t>
  </si>
  <si>
    <t>Subs Transporte</t>
  </si>
  <si>
    <t>TOTAL empresa</t>
  </si>
  <si>
    <t>Total trabajador</t>
  </si>
  <si>
    <t>4%salud+4%pension</t>
  </si>
  <si>
    <t>porcentaje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</si>
</sst>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&quot;$&quot;\ * #,##0.00_-;\-&quot;$&quot;\ * #,##0.00_-;_-&quot;$&quot;\ * &quot;-&quot;??_-;_-@_-"/>
    <numFmt numFmtId="165" formatCode="_-&quot;$&quot;\ * #,##0_-;\-&quot;$&quot;\ * #,##0_-;_-&quot;$&quot;\ * &quot;-&quot;??_-;_-@_-"/>
    <numFmt numFmtId="166" formatCode="0.0%"/>
    <numFmt numFmtId="167" formatCode="0.000%"/>
    <numFmt numFmtId="168" formatCode="_-&quot;$&quot;\ * #,##0.000_-;\-&quot;$&quot;\ * #,##0.000_-;_-&quot;$&quot;\ * &quot;-&quot;?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7">
    <xf numFmtId="0" fontId="0" fillId="0" borderId="0" xfId="0"/>
    <xf numFmtId="0" fontId="0" fillId="2" borderId="0" xfId="0" applyFill="1"/>
    <xf numFmtId="0" fontId="0" fillId="2" borderId="0" xfId="0" applyFill="1" applyAlignment="1">
      <alignment wrapText="1"/>
    </xf>
    <xf numFmtId="0" fontId="0" fillId="3" borderId="0" xfId="0" applyFill="1"/>
    <xf numFmtId="0" fontId="0" fillId="0" borderId="1" xfId="0" applyBorder="1"/>
    <xf numFmtId="165" fontId="0" fillId="0" borderId="1" xfId="1" applyNumberFormat="1" applyFont="1" applyBorder="1"/>
    <xf numFmtId="164" fontId="0" fillId="0" borderId="1" xfId="0" applyNumberFormat="1" applyBorder="1"/>
    <xf numFmtId="168" fontId="0" fillId="0" borderId="1" xfId="0" applyNumberFormat="1" applyBorder="1"/>
    <xf numFmtId="0" fontId="2" fillId="0" borderId="1" xfId="0" applyFont="1" applyBorder="1" applyAlignment="1">
      <alignment horizontal="center"/>
    </xf>
    <xf numFmtId="0" fontId="0" fillId="4" borderId="0" xfId="0" applyFill="1"/>
    <xf numFmtId="9" fontId="0" fillId="4" borderId="0" xfId="0" applyNumberFormat="1" applyFill="1"/>
    <xf numFmtId="0" fontId="0" fillId="4" borderId="0" xfId="0" applyFill="1" applyAlignment="1">
      <alignment horizontal="center"/>
    </xf>
    <xf numFmtId="9" fontId="0" fillId="4" borderId="0" xfId="0" applyNumberFormat="1" applyFill="1" applyAlignment="1">
      <alignment horizontal="center" wrapText="1"/>
    </xf>
    <xf numFmtId="166" fontId="0" fillId="4" borderId="0" xfId="0" applyNumberFormat="1" applyFill="1" applyAlignment="1">
      <alignment horizontal="center" wrapText="1"/>
    </xf>
    <xf numFmtId="9" fontId="0" fillId="4" borderId="0" xfId="0" applyNumberFormat="1" applyFill="1" applyAlignment="1">
      <alignment horizontal="center"/>
    </xf>
    <xf numFmtId="167" fontId="0" fillId="4" borderId="0" xfId="2" applyNumberFormat="1" applyFont="1" applyFill="1" applyAlignment="1">
      <alignment horizontal="center" wrapText="1"/>
    </xf>
    <xf numFmtId="168" fontId="0" fillId="4" borderId="1" xfId="0" applyNumberFormat="1" applyFill="1" applyBorder="1"/>
  </cellXfs>
  <cellStyles count="3">
    <cellStyle name="Moneda" xfId="1" builtinId="4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49"/>
  <sheetViews>
    <sheetView tabSelected="1" workbookViewId="0">
      <selection activeCell="E22" sqref="E22"/>
    </sheetView>
  </sheetViews>
  <sheetFormatPr baseColWidth="10" defaultRowHeight="15" x14ac:dyDescent="0.25"/>
  <cols>
    <col min="1" max="1" width="11.42578125" style="9"/>
    <col min="2" max="2" width="21.5703125" customWidth="1"/>
    <col min="3" max="4" width="14" customWidth="1"/>
    <col min="6" max="6" width="13.42578125" customWidth="1"/>
    <col min="7" max="7" width="14.28515625" bestFit="1" customWidth="1"/>
    <col min="8" max="8" width="14.42578125" customWidth="1"/>
    <col min="9" max="9" width="14.5703125" customWidth="1"/>
    <col min="10" max="10" width="14" customWidth="1"/>
    <col min="11" max="11" width="19" customWidth="1"/>
    <col min="12" max="12" width="16.42578125" bestFit="1" customWidth="1"/>
    <col min="13" max="13" width="15.28515625" customWidth="1"/>
    <col min="14" max="42" width="11.42578125" style="9"/>
  </cols>
  <sheetData>
    <row r="1" spans="2:46" s="9" customFormat="1" x14ac:dyDescent="0.25"/>
    <row r="2" spans="2:46" s="9" customFormat="1" x14ac:dyDescent="0.25"/>
    <row r="3" spans="2:46" s="9" customFormat="1" x14ac:dyDescent="0.25"/>
    <row r="4" spans="2:46" s="9" customFormat="1" x14ac:dyDescent="0.25"/>
    <row r="5" spans="2:46" x14ac:dyDescent="0.25">
      <c r="B5" s="8" t="s">
        <v>0</v>
      </c>
      <c r="C5" s="8"/>
      <c r="D5" s="8"/>
      <c r="E5" s="9"/>
      <c r="F5" s="9"/>
      <c r="G5" s="9"/>
      <c r="H5" s="11"/>
      <c r="I5" s="11"/>
      <c r="J5" s="11"/>
      <c r="K5" s="9"/>
      <c r="L5" s="9"/>
      <c r="M5" s="9"/>
      <c r="AQ5" s="9"/>
      <c r="AR5" s="9"/>
      <c r="AS5" s="9"/>
      <c r="AT5" s="9"/>
    </row>
    <row r="6" spans="2:46" s="9" customFormat="1" x14ac:dyDescent="0.25">
      <c r="E6" s="10"/>
    </row>
    <row r="7" spans="2:46" ht="14.45" customHeight="1" x14ac:dyDescent="0.25">
      <c r="B7" s="3" t="s">
        <v>21</v>
      </c>
      <c r="C7" s="3"/>
      <c r="D7" s="3"/>
      <c r="E7" s="12">
        <v>0.25</v>
      </c>
      <c r="F7" s="11"/>
      <c r="G7" s="11"/>
      <c r="H7" s="13">
        <v>0.125</v>
      </c>
      <c r="I7" s="14">
        <v>0.16</v>
      </c>
      <c r="J7" s="15">
        <v>5.2199999999999998E-3</v>
      </c>
      <c r="K7" s="11" t="s">
        <v>20</v>
      </c>
      <c r="L7" s="9"/>
      <c r="M7" s="9"/>
      <c r="AQ7" s="9"/>
      <c r="AR7" s="9"/>
      <c r="AS7" s="9"/>
      <c r="AT7" s="9"/>
    </row>
    <row r="8" spans="2:46" ht="28.9" customHeight="1" x14ac:dyDescent="0.25">
      <c r="B8" s="1" t="s">
        <v>1</v>
      </c>
      <c r="C8" s="1" t="s">
        <v>2</v>
      </c>
      <c r="D8" s="1" t="s">
        <v>17</v>
      </c>
      <c r="E8" s="2" t="s">
        <v>10</v>
      </c>
      <c r="F8" s="2" t="s">
        <v>8</v>
      </c>
      <c r="G8" s="1" t="s">
        <v>7</v>
      </c>
      <c r="H8" s="2" t="s">
        <v>4</v>
      </c>
      <c r="I8" s="1" t="s">
        <v>3</v>
      </c>
      <c r="J8" s="2" t="s">
        <v>5</v>
      </c>
      <c r="K8" s="1" t="s">
        <v>6</v>
      </c>
      <c r="L8" s="2" t="s">
        <v>18</v>
      </c>
      <c r="M8" s="1" t="s">
        <v>19</v>
      </c>
    </row>
    <row r="9" spans="2:46" ht="14.45" x14ac:dyDescent="0.3">
      <c r="B9" s="4" t="s">
        <v>9</v>
      </c>
      <c r="C9" s="5">
        <v>910000</v>
      </c>
      <c r="D9" s="5">
        <v>106500</v>
      </c>
      <c r="E9" s="4">
        <v>5</v>
      </c>
      <c r="F9" s="6">
        <f>(C9/30)*E9*0.25</f>
        <v>37916.666666666664</v>
      </c>
      <c r="G9" s="6">
        <f>F9+C9</f>
        <v>947916.66666666663</v>
      </c>
      <c r="H9" s="6">
        <f>$H$7*G9</f>
        <v>118489.58333333333</v>
      </c>
      <c r="I9" s="6">
        <f>$I$7*G9</f>
        <v>151666.66666666666</v>
      </c>
      <c r="J9" s="7">
        <f>$J$7*G9</f>
        <v>4948.125</v>
      </c>
      <c r="K9" s="6">
        <f>8%*G9</f>
        <v>75833.333333333328</v>
      </c>
      <c r="L9" s="7">
        <f>H9+I9+J9-K9+G9+D9</f>
        <v>1253687.7083333333</v>
      </c>
      <c r="M9" s="6">
        <f>D9+G9-K9</f>
        <v>978583.33333333314</v>
      </c>
    </row>
    <row r="10" spans="2:46" ht="14.45" x14ac:dyDescent="0.3">
      <c r="B10" s="4" t="s">
        <v>11</v>
      </c>
      <c r="C10" s="5">
        <v>1568424</v>
      </c>
      <c r="D10" s="5">
        <v>106500</v>
      </c>
      <c r="E10" s="4">
        <v>3</v>
      </c>
      <c r="F10" s="6">
        <f t="shared" ref="F10:F15" si="0">(C10/30)*E10*0.25</f>
        <v>39210.600000000006</v>
      </c>
      <c r="G10" s="6">
        <f t="shared" ref="G10:G15" si="1">F10+C10</f>
        <v>1607634.6</v>
      </c>
      <c r="H10" s="6">
        <f t="shared" ref="H10:H15" si="2">$H$7*G10</f>
        <v>200954.32500000001</v>
      </c>
      <c r="I10" s="6">
        <f t="shared" ref="I10:I15" si="3">$I$7*G10</f>
        <v>257221.53600000002</v>
      </c>
      <c r="J10" s="7">
        <f t="shared" ref="J10:J15" si="4">$J$7*G10</f>
        <v>8391.8526120000006</v>
      </c>
      <c r="K10" s="6">
        <f t="shared" ref="K10:K15" si="5">8%*G10</f>
        <v>128610.76800000001</v>
      </c>
      <c r="L10" s="7">
        <f t="shared" ref="L10:L15" si="6">H10+I10+J10-K10+G10+D10</f>
        <v>2052091.5456120002</v>
      </c>
      <c r="M10" s="6">
        <f t="shared" ref="M10:M15" si="7">D10+G10-K10</f>
        <v>1585523.8320000002</v>
      </c>
    </row>
    <row r="11" spans="2:46" ht="14.45" x14ac:dyDescent="0.3">
      <c r="B11" s="4" t="s">
        <v>12</v>
      </c>
      <c r="C11" s="5">
        <v>2568974</v>
      </c>
      <c r="D11" s="5">
        <v>0</v>
      </c>
      <c r="E11" s="4">
        <v>12</v>
      </c>
      <c r="F11" s="6">
        <f t="shared" si="0"/>
        <v>256897.39999999997</v>
      </c>
      <c r="G11" s="6">
        <f t="shared" si="1"/>
        <v>2825871.4</v>
      </c>
      <c r="H11" s="6">
        <f t="shared" si="2"/>
        <v>353233.92499999999</v>
      </c>
      <c r="I11" s="6">
        <f t="shared" si="3"/>
        <v>452139.424</v>
      </c>
      <c r="J11" s="7">
        <f t="shared" si="4"/>
        <v>14751.048707999998</v>
      </c>
      <c r="K11" s="6">
        <f t="shared" si="5"/>
        <v>226069.712</v>
      </c>
      <c r="L11" s="7">
        <f t="shared" si="6"/>
        <v>3419926.0857079998</v>
      </c>
      <c r="M11" s="6">
        <f t="shared" si="7"/>
        <v>2599801.6880000001</v>
      </c>
    </row>
    <row r="12" spans="2:46" ht="14.45" x14ac:dyDescent="0.3">
      <c r="B12" s="4" t="s">
        <v>13</v>
      </c>
      <c r="C12" s="5">
        <v>965423</v>
      </c>
      <c r="D12" s="5">
        <v>106500</v>
      </c>
      <c r="E12" s="4">
        <v>8</v>
      </c>
      <c r="F12" s="6">
        <f t="shared" si="0"/>
        <v>64361.533333333333</v>
      </c>
      <c r="G12" s="6">
        <f t="shared" si="1"/>
        <v>1029784.5333333333</v>
      </c>
      <c r="H12" s="6">
        <f t="shared" si="2"/>
        <v>128723.06666666667</v>
      </c>
      <c r="I12" s="6">
        <f t="shared" si="3"/>
        <v>164765.52533333332</v>
      </c>
      <c r="J12" s="7">
        <f t="shared" si="4"/>
        <v>5375.4752639999997</v>
      </c>
      <c r="K12" s="6">
        <f t="shared" si="5"/>
        <v>82382.762666666662</v>
      </c>
      <c r="L12" s="7">
        <f t="shared" si="6"/>
        <v>1352765.8379306667</v>
      </c>
      <c r="M12" s="6">
        <f t="shared" si="7"/>
        <v>1053901.7706666666</v>
      </c>
    </row>
    <row r="13" spans="2:46" ht="14.45" x14ac:dyDescent="0.3">
      <c r="B13" s="4" t="s">
        <v>14</v>
      </c>
      <c r="C13" s="5">
        <v>1305978</v>
      </c>
      <c r="D13" s="5">
        <v>106500</v>
      </c>
      <c r="E13" s="4">
        <v>5</v>
      </c>
      <c r="F13" s="6">
        <f t="shared" si="0"/>
        <v>54415.75</v>
      </c>
      <c r="G13" s="6">
        <f t="shared" si="1"/>
        <v>1360393.75</v>
      </c>
      <c r="H13" s="6">
        <f t="shared" si="2"/>
        <v>170049.21875</v>
      </c>
      <c r="I13" s="6">
        <f t="shared" si="3"/>
        <v>217663</v>
      </c>
      <c r="J13" s="7">
        <f t="shared" si="4"/>
        <v>7101.2553749999997</v>
      </c>
      <c r="K13" s="6">
        <f t="shared" si="5"/>
        <v>108831.5</v>
      </c>
      <c r="L13" s="7">
        <f t="shared" si="6"/>
        <v>1752875.7241249999</v>
      </c>
      <c r="M13" s="6">
        <f t="shared" si="7"/>
        <v>1358062.25</v>
      </c>
    </row>
    <row r="14" spans="2:46" ht="14.45" x14ac:dyDescent="0.3">
      <c r="B14" s="4" t="s">
        <v>15</v>
      </c>
      <c r="C14" s="5">
        <v>1498732</v>
      </c>
      <c r="D14" s="5">
        <v>106500</v>
      </c>
      <c r="E14" s="4">
        <v>15</v>
      </c>
      <c r="F14" s="6">
        <f t="shared" si="0"/>
        <v>187341.5</v>
      </c>
      <c r="G14" s="6">
        <f t="shared" si="1"/>
        <v>1686073.5</v>
      </c>
      <c r="H14" s="6">
        <f t="shared" si="2"/>
        <v>210759.1875</v>
      </c>
      <c r="I14" s="6">
        <f t="shared" si="3"/>
        <v>269771.76</v>
      </c>
      <c r="J14" s="7">
        <f t="shared" si="4"/>
        <v>8801.3036699999993</v>
      </c>
      <c r="K14" s="6">
        <f t="shared" si="5"/>
        <v>134885.88</v>
      </c>
      <c r="L14" s="7">
        <f t="shared" si="6"/>
        <v>2147019.8711700002</v>
      </c>
      <c r="M14" s="6">
        <f t="shared" si="7"/>
        <v>1657687.62</v>
      </c>
    </row>
    <row r="15" spans="2:46" ht="14.45" x14ac:dyDescent="0.3">
      <c r="B15" s="4" t="s">
        <v>16</v>
      </c>
      <c r="C15" s="5">
        <v>1258980</v>
      </c>
      <c r="D15" s="5">
        <v>106500</v>
      </c>
      <c r="E15" s="4">
        <v>13</v>
      </c>
      <c r="F15" s="6">
        <f t="shared" si="0"/>
        <v>136389.5</v>
      </c>
      <c r="G15" s="6">
        <f t="shared" si="1"/>
        <v>1395369.5</v>
      </c>
      <c r="H15" s="6">
        <f t="shared" si="2"/>
        <v>174421.1875</v>
      </c>
      <c r="I15" s="6">
        <f t="shared" si="3"/>
        <v>223259.12</v>
      </c>
      <c r="J15" s="7">
        <f t="shared" si="4"/>
        <v>7283.8287899999996</v>
      </c>
      <c r="K15" s="6">
        <f t="shared" si="5"/>
        <v>111629.56</v>
      </c>
      <c r="L15" s="7">
        <f t="shared" si="6"/>
        <v>1795204.07629</v>
      </c>
      <c r="M15" s="6">
        <f t="shared" si="7"/>
        <v>1390239.94</v>
      </c>
    </row>
    <row r="16" spans="2:46" s="9" customFormat="1" ht="14.45" x14ac:dyDescent="0.3">
      <c r="L16" s="16">
        <f>SUM(L9:L15)</f>
        <v>13773570.849169001</v>
      </c>
    </row>
    <row r="17" s="9" customFormat="1" x14ac:dyDescent="0.25"/>
    <row r="18" s="9" customFormat="1" x14ac:dyDescent="0.25"/>
    <row r="19" s="9" customFormat="1" x14ac:dyDescent="0.25"/>
    <row r="20" s="9" customFormat="1" x14ac:dyDescent="0.25"/>
    <row r="21" s="9" customFormat="1" x14ac:dyDescent="0.25"/>
    <row r="22" s="9" customFormat="1" x14ac:dyDescent="0.25"/>
    <row r="23" s="9" customFormat="1" x14ac:dyDescent="0.25"/>
    <row r="24" s="9" customFormat="1" x14ac:dyDescent="0.25"/>
    <row r="25" s="9" customFormat="1" x14ac:dyDescent="0.25"/>
    <row r="26" s="9" customFormat="1" x14ac:dyDescent="0.25"/>
    <row r="27" s="9" customFormat="1" x14ac:dyDescent="0.25"/>
    <row r="28" s="9" customFormat="1" x14ac:dyDescent="0.25"/>
    <row r="29" s="9" customFormat="1" x14ac:dyDescent="0.25"/>
    <row r="30" s="9" customFormat="1" x14ac:dyDescent="0.25"/>
    <row r="31" s="9" customFormat="1" x14ac:dyDescent="0.25"/>
    <row r="32" s="9" customFormat="1" x14ac:dyDescent="0.25"/>
    <row r="33" s="9" customFormat="1" x14ac:dyDescent="0.25"/>
    <row r="34" s="9" customFormat="1" x14ac:dyDescent="0.25"/>
    <row r="35" s="9" customFormat="1" x14ac:dyDescent="0.25"/>
    <row r="36" s="9" customFormat="1" x14ac:dyDescent="0.25"/>
    <row r="37" s="9" customFormat="1" x14ac:dyDescent="0.25"/>
    <row r="38" s="9" customFormat="1" x14ac:dyDescent="0.25"/>
    <row r="39" s="9" customFormat="1" x14ac:dyDescent="0.25"/>
    <row r="40" s="9" customFormat="1" x14ac:dyDescent="0.25"/>
    <row r="41" s="9" customFormat="1" x14ac:dyDescent="0.25"/>
    <row r="42" s="9" customFormat="1" x14ac:dyDescent="0.25"/>
    <row r="43" s="9" customFormat="1" x14ac:dyDescent="0.25"/>
    <row r="44" s="9" customFormat="1" x14ac:dyDescent="0.25"/>
    <row r="45" s="9" customFormat="1" x14ac:dyDescent="0.25"/>
    <row r="46" s="9" customFormat="1" x14ac:dyDescent="0.25"/>
    <row r="47" s="9" customFormat="1" x14ac:dyDescent="0.25"/>
    <row r="48" s="9" customFormat="1" x14ac:dyDescent="0.25"/>
    <row r="49" s="9" customFormat="1" x14ac:dyDescent="0.25"/>
  </sheetData>
  <mergeCells count="1">
    <mergeCell ref="B5:D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Nomina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Nicolas</dc:creator>
  <cp:lastModifiedBy>Vanessa Camacho</cp:lastModifiedBy>
  <dcterms:created xsi:type="dcterms:W3CDTF">2021-02-20T22:11:01Z</dcterms:created>
  <dcterms:modified xsi:type="dcterms:W3CDTF">2021-02-21T17:25:41Z</dcterms:modified>
</cp:coreProperties>
</file>