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CFGSDS</author>
  </authors>
  <commentList>
    <comment ref="G18" authorId="0">
      <text>
        <r>
          <rPr>
            <b/>
            <sz val="8"/>
            <rFont val="Tahoma"/>
            <family val="0"/>
          </rPr>
          <t>CFGSDS: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Marca de clase de la categoria que supera el50%
</t>
        </r>
      </text>
    </comment>
  </commentList>
</comments>
</file>

<file path=xl/sharedStrings.xml><?xml version="1.0" encoding="utf-8"?>
<sst xmlns="http://schemas.openxmlformats.org/spreadsheetml/2006/main" count="26" uniqueCount="26">
  <si>
    <t>A</t>
  </si>
  <si>
    <t>Fa</t>
  </si>
  <si>
    <t/>
  </si>
  <si>
    <t>n =</t>
  </si>
  <si>
    <r>
      <t>S</t>
    </r>
    <r>
      <rPr>
        <b/>
        <sz val="12"/>
        <rFont val="Arial"/>
        <family val="0"/>
      </rPr>
      <t>X =</t>
    </r>
  </si>
  <si>
    <r>
      <t>S</t>
    </r>
    <r>
      <rPr>
        <b/>
        <sz val="12"/>
        <rFont val="Arial"/>
        <family val="0"/>
      </rPr>
      <t xml:space="preserve">X 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 xml:space="preserve"> =</t>
    </r>
  </si>
  <si>
    <t>MEDIA=</t>
  </si>
  <si>
    <t>MODA=</t>
  </si>
  <si>
    <t>mediana</t>
  </si>
  <si>
    <t>MEDIANA=</t>
  </si>
  <si>
    <t>s  =</t>
  </si>
  <si>
    <r>
      <t xml:space="preserve">s </t>
    </r>
    <r>
      <rPr>
        <sz val="12"/>
        <rFont val="Arial"/>
        <family val="0"/>
      </rPr>
      <t xml:space="preserve"> =</t>
    </r>
  </si>
  <si>
    <r>
      <t>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=</t>
    </r>
  </si>
  <si>
    <r>
      <t>s</t>
    </r>
    <r>
      <rPr>
        <vertAlign val="superscript"/>
        <sz val="12"/>
        <rFont val="Symbol"/>
        <family val="1"/>
      </rPr>
      <t>2</t>
    </r>
    <r>
      <rPr>
        <sz val="12"/>
        <rFont val="Arial"/>
        <family val="0"/>
      </rPr>
      <t xml:space="preserve"> =</t>
    </r>
  </si>
  <si>
    <t>x</t>
  </si>
  <si>
    <t>Li</t>
  </si>
  <si>
    <t>Ls</t>
  </si>
  <si>
    <t>Xi</t>
  </si>
  <si>
    <t>Fi</t>
  </si>
  <si>
    <t>Fr%</t>
  </si>
  <si>
    <t>Frac%</t>
  </si>
  <si>
    <t>n=</t>
  </si>
  <si>
    <t>Xi*fi</t>
  </si>
  <si>
    <t>(Xi-media)2</t>
  </si>
  <si>
    <t>xi-media</t>
  </si>
  <si>
    <t>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</si>
</sst>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4"/>
      <name val="Symbol"/>
      <family val="1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b/>
      <sz val="12"/>
      <name val="Symbol"/>
      <family val="1"/>
    </font>
    <font>
      <b/>
      <sz val="10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name val="Symbol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hair"/>
      <right>
        <color indexed="63"/>
      </right>
      <top style="medium">
        <color indexed="12"/>
      </top>
      <bottom style="hair"/>
    </border>
    <border>
      <left>
        <color indexed="63"/>
      </left>
      <right style="medium">
        <color indexed="12"/>
      </right>
      <top style="medium">
        <color indexed="12"/>
      </top>
      <bottom style="hair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>
        <color indexed="12"/>
      </right>
      <top>
        <color indexed="63"/>
      </top>
      <bottom style="hair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hair">
        <color indexed="8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hair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 quotePrefix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right"/>
    </xf>
    <xf numFmtId="0" fontId="2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2" fillId="0" borderId="17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 applyProtection="1" quotePrefix="1">
      <alignment horizontal="right" vertical="center"/>
      <protection/>
    </xf>
    <xf numFmtId="0" fontId="4" fillId="0" borderId="21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0" fontId="8" fillId="0" borderId="20" xfId="0" applyFont="1" applyBorder="1" applyAlignment="1" applyProtection="1" quotePrefix="1">
      <alignment horizontal="right" vertical="center"/>
      <protection/>
    </xf>
    <xf numFmtId="0" fontId="7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 quotePrefix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 applyProtection="1">
      <alignment horizontal="centerContinuous" vertical="center"/>
      <protection/>
    </xf>
    <xf numFmtId="0" fontId="7" fillId="0" borderId="36" xfId="0" applyFon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37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HISTOGRAMA DE FRECUENCIA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7325"/>
          <c:w val="0.9267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Hoja1!$C$3:$C$12</c:f>
              <c:numCache/>
            </c:numRef>
          </c:cat>
          <c:val>
            <c:numRef>
              <c:f>Hoja1!$D$3:$D$12</c:f>
              <c:numCache/>
            </c:numRef>
          </c:val>
        </c:ser>
        <c:gapWidth val="0"/>
        <c:axId val="11259544"/>
        <c:axId val="34227033"/>
      </c:barChart>
      <c:catAx>
        <c:axId val="11259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auto val="0"/>
        <c:lblOffset val="100"/>
        <c:tickLblSkip val="1"/>
        <c:noMultiLvlLbl val="0"/>
      </c:catAx>
      <c:valAx>
        <c:axId val="34227033"/>
        <c:scaling>
          <c:orientation val="minMax"/>
          <c:max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9</xdr:col>
      <xdr:colOff>685800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524000" y="4972050"/>
        <a:ext cx="6324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1">
      <selection activeCell="H20" sqref="H20"/>
    </sheetView>
  </sheetViews>
  <sheetFormatPr defaultColWidth="11.421875" defaultRowHeight="12.75"/>
  <cols>
    <col min="8" max="8" width="12.140625" style="0" bestFit="1" customWidth="1"/>
    <col min="9" max="9" width="15.28125" style="0" bestFit="1" customWidth="1"/>
    <col min="10" max="10" width="15.57421875" style="0" bestFit="1" customWidth="1"/>
  </cols>
  <sheetData>
    <row r="1" ht="27" thickBot="1">
      <c r="C1" s="1" t="s">
        <v>0</v>
      </c>
    </row>
    <row r="2" spans="1:13" ht="16.5" thickBot="1">
      <c r="A2" s="2" t="s">
        <v>15</v>
      </c>
      <c r="B2" s="2" t="s">
        <v>16</v>
      </c>
      <c r="C2" s="2" t="s">
        <v>17</v>
      </c>
      <c r="D2" s="2" t="s">
        <v>18</v>
      </c>
      <c r="E2" s="2" t="s">
        <v>1</v>
      </c>
      <c r="F2" s="2" t="s">
        <v>19</v>
      </c>
      <c r="G2" s="2" t="s">
        <v>20</v>
      </c>
      <c r="H2" s="2" t="s">
        <v>22</v>
      </c>
      <c r="I2" s="50" t="s">
        <v>24</v>
      </c>
      <c r="J2" s="2" t="s">
        <v>23</v>
      </c>
      <c r="K2" s="3"/>
      <c r="L2" s="3"/>
      <c r="M2" s="3"/>
    </row>
    <row r="3" spans="1:13" ht="15">
      <c r="A3" s="4">
        <v>0</v>
      </c>
      <c r="B3" s="5">
        <v>10</v>
      </c>
      <c r="C3" s="4">
        <f>(A3+B3)/2</f>
        <v>5</v>
      </c>
      <c r="D3" s="4">
        <v>2</v>
      </c>
      <c r="E3" s="5">
        <f>D3</f>
        <v>2</v>
      </c>
      <c r="F3" s="5">
        <f>(D3/D$13)*100</f>
        <v>1.8181818181818181</v>
      </c>
      <c r="G3" s="5">
        <f>F3</f>
        <v>1.8181818181818181</v>
      </c>
      <c r="H3" s="5">
        <f>(C3*D3)</f>
        <v>10</v>
      </c>
      <c r="I3" s="51">
        <f>C3-H16</f>
        <v>-301.79318181818184</v>
      </c>
      <c r="J3" s="52">
        <f aca="true" t="shared" si="0" ref="J3:J12">(C3-H$16)^2</f>
        <v>91079.12459194216</v>
      </c>
      <c r="K3" s="5"/>
      <c r="L3" s="5"/>
      <c r="M3" s="5"/>
    </row>
    <row r="4" spans="1:13" ht="15">
      <c r="A4" s="4">
        <v>11</v>
      </c>
      <c r="B4" s="5">
        <v>20</v>
      </c>
      <c r="C4" s="4">
        <f>(A4+B4)/2</f>
        <v>15.5</v>
      </c>
      <c r="D4" s="4">
        <v>5</v>
      </c>
      <c r="E4" s="5">
        <f aca="true" t="shared" si="1" ref="E4:E12">(E3+D4)</f>
        <v>7</v>
      </c>
      <c r="F4" s="5">
        <f aca="true" t="shared" si="2" ref="F4:F12">(D4/D$13)*100</f>
        <v>4.545454545454546</v>
      </c>
      <c r="G4" s="5">
        <f>(G3+F4)</f>
        <v>6.363636363636364</v>
      </c>
      <c r="H4" s="5">
        <f aca="true" t="shared" si="3" ref="H4:H12">(C4*D4)</f>
        <v>77.5</v>
      </c>
      <c r="I4" s="51">
        <f aca="true" t="shared" si="4" ref="I4:I12">C4-H17</f>
        <v>-60</v>
      </c>
      <c r="J4" s="52">
        <f t="shared" si="0"/>
        <v>84851.71777376033</v>
      </c>
      <c r="K4" s="5"/>
      <c r="L4" s="5"/>
      <c r="M4" s="5"/>
    </row>
    <row r="5" spans="1:13" ht="15">
      <c r="A5" s="4">
        <v>21</v>
      </c>
      <c r="B5" s="5">
        <v>30</v>
      </c>
      <c r="C5" s="4">
        <f aca="true" t="shared" si="5" ref="C5:C12">(A5+B5)/2</f>
        <v>25.5</v>
      </c>
      <c r="D5" s="4">
        <v>6</v>
      </c>
      <c r="E5" s="5">
        <f t="shared" si="1"/>
        <v>13</v>
      </c>
      <c r="F5" s="5">
        <f t="shared" si="2"/>
        <v>5.454545454545454</v>
      </c>
      <c r="G5" s="5">
        <f aca="true" t="shared" si="6" ref="G5:G12">(G4+F5)</f>
        <v>11.818181818181818</v>
      </c>
      <c r="H5" s="5">
        <f t="shared" si="3"/>
        <v>153</v>
      </c>
      <c r="I5" s="51">
        <f t="shared" si="4"/>
        <v>-29.045454545454547</v>
      </c>
      <c r="J5" s="52">
        <f t="shared" si="0"/>
        <v>79125.8541373967</v>
      </c>
      <c r="K5" s="5"/>
      <c r="L5" s="5"/>
      <c r="M5" s="5"/>
    </row>
    <row r="6" spans="1:13" ht="15">
      <c r="A6" s="4">
        <v>31</v>
      </c>
      <c r="B6" s="5">
        <v>40</v>
      </c>
      <c r="C6" s="4">
        <f t="shared" si="5"/>
        <v>35.5</v>
      </c>
      <c r="D6" s="4">
        <v>8</v>
      </c>
      <c r="E6" s="5">
        <f t="shared" si="1"/>
        <v>21</v>
      </c>
      <c r="F6" s="5">
        <f t="shared" si="2"/>
        <v>7.2727272727272725</v>
      </c>
      <c r="G6" s="5">
        <f t="shared" si="6"/>
        <v>19.09090909090909</v>
      </c>
      <c r="H6" s="5">
        <f t="shared" si="3"/>
        <v>284</v>
      </c>
      <c r="I6" s="51">
        <f t="shared" si="4"/>
        <v>35.5</v>
      </c>
      <c r="J6" s="52">
        <f t="shared" si="0"/>
        <v>73599.99050103307</v>
      </c>
      <c r="K6" s="5"/>
      <c r="L6" s="5"/>
      <c r="M6" s="5"/>
    </row>
    <row r="7" spans="1:13" ht="15">
      <c r="A7" s="4">
        <v>41</v>
      </c>
      <c r="B7" s="5">
        <v>50</v>
      </c>
      <c r="C7" s="4">
        <f t="shared" si="5"/>
        <v>45.5</v>
      </c>
      <c r="D7" s="4">
        <v>9</v>
      </c>
      <c r="E7" s="5">
        <f t="shared" si="1"/>
        <v>30</v>
      </c>
      <c r="F7" s="5">
        <f t="shared" si="2"/>
        <v>8.181818181818182</v>
      </c>
      <c r="G7" s="5">
        <f t="shared" si="6"/>
        <v>27.272727272727273</v>
      </c>
      <c r="H7" s="5">
        <f t="shared" si="3"/>
        <v>409.5</v>
      </c>
      <c r="I7" s="51" t="e">
        <f t="shared" si="4"/>
        <v>#VALUE!</v>
      </c>
      <c r="J7" s="52">
        <f t="shared" si="0"/>
        <v>68274.12686466944</v>
      </c>
      <c r="K7" s="5"/>
      <c r="L7" s="5"/>
      <c r="M7" s="5"/>
    </row>
    <row r="8" spans="1:13" ht="15">
      <c r="A8" s="4">
        <v>51</v>
      </c>
      <c r="B8" s="5">
        <v>60</v>
      </c>
      <c r="C8" s="4">
        <f t="shared" si="5"/>
        <v>55.5</v>
      </c>
      <c r="D8" s="4">
        <v>10</v>
      </c>
      <c r="E8" s="5">
        <f t="shared" si="1"/>
        <v>40</v>
      </c>
      <c r="F8" s="5">
        <f t="shared" si="2"/>
        <v>9.090909090909092</v>
      </c>
      <c r="G8" s="5">
        <f t="shared" si="6"/>
        <v>36.36363636363637</v>
      </c>
      <c r="H8" s="5">
        <f t="shared" si="3"/>
        <v>555</v>
      </c>
      <c r="I8" s="51">
        <f t="shared" si="4"/>
        <v>-251.29318181818184</v>
      </c>
      <c r="J8" s="52">
        <f t="shared" si="0"/>
        <v>63148.2632283058</v>
      </c>
      <c r="K8" s="5"/>
      <c r="L8" s="5"/>
      <c r="M8" s="5"/>
    </row>
    <row r="9" spans="1:13" ht="15">
      <c r="A9" s="4">
        <v>61</v>
      </c>
      <c r="B9" s="5">
        <v>70</v>
      </c>
      <c r="C9" s="4">
        <f t="shared" si="5"/>
        <v>65.5</v>
      </c>
      <c r="D9" s="4">
        <v>20</v>
      </c>
      <c r="E9" s="5">
        <f t="shared" si="1"/>
        <v>60</v>
      </c>
      <c r="F9" s="5">
        <f t="shared" si="2"/>
        <v>18.181818181818183</v>
      </c>
      <c r="G9" s="5">
        <f t="shared" si="6"/>
        <v>54.54545454545455</v>
      </c>
      <c r="H9" s="5">
        <f t="shared" si="3"/>
        <v>1310</v>
      </c>
      <c r="I9" s="51">
        <f t="shared" si="4"/>
        <v>-44.5</v>
      </c>
      <c r="J9" s="52">
        <f t="shared" si="0"/>
        <v>58222.39959194216</v>
      </c>
      <c r="K9" s="5"/>
      <c r="L9" s="5"/>
      <c r="M9" s="5"/>
    </row>
    <row r="10" spans="1:13" ht="15">
      <c r="A10" s="4">
        <v>71</v>
      </c>
      <c r="B10" s="5">
        <v>80</v>
      </c>
      <c r="C10" s="4">
        <f t="shared" si="5"/>
        <v>75.5</v>
      </c>
      <c r="D10" s="4">
        <v>40</v>
      </c>
      <c r="E10" s="5">
        <f t="shared" si="1"/>
        <v>100</v>
      </c>
      <c r="F10" s="5">
        <f t="shared" si="2"/>
        <v>36.36363636363637</v>
      </c>
      <c r="G10" s="5">
        <f t="shared" si="6"/>
        <v>90.9090909090909</v>
      </c>
      <c r="H10" s="5">
        <f t="shared" si="3"/>
        <v>3020</v>
      </c>
      <c r="I10" s="51">
        <f t="shared" si="4"/>
        <v>75.5</v>
      </c>
      <c r="J10" s="52">
        <f t="shared" si="0"/>
        <v>53496.53595557852</v>
      </c>
      <c r="K10" s="5"/>
      <c r="L10" s="5"/>
      <c r="M10" s="5"/>
    </row>
    <row r="11" spans="1:13" ht="15">
      <c r="A11" s="4">
        <v>81</v>
      </c>
      <c r="B11" s="5">
        <v>90</v>
      </c>
      <c r="C11" s="4">
        <f t="shared" si="5"/>
        <v>85.5</v>
      </c>
      <c r="D11" s="4">
        <v>5</v>
      </c>
      <c r="E11" s="5">
        <f t="shared" si="1"/>
        <v>105</v>
      </c>
      <c r="F11" s="5">
        <f t="shared" si="2"/>
        <v>4.545454545454546</v>
      </c>
      <c r="G11" s="5">
        <f t="shared" si="6"/>
        <v>95.45454545454545</v>
      </c>
      <c r="H11" s="5">
        <f t="shared" si="3"/>
        <v>427.5</v>
      </c>
      <c r="I11" s="51">
        <f t="shared" si="4"/>
        <v>85.5</v>
      </c>
      <c r="J11" s="52">
        <f t="shared" si="0"/>
        <v>48970.672319214886</v>
      </c>
      <c r="K11" s="5"/>
      <c r="L11" s="5"/>
      <c r="M11" s="5"/>
    </row>
    <row r="12" spans="1:13" ht="15.75" thickBot="1">
      <c r="A12" s="6">
        <v>91</v>
      </c>
      <c r="B12" s="7">
        <v>100</v>
      </c>
      <c r="C12" s="4">
        <f t="shared" si="5"/>
        <v>95.5</v>
      </c>
      <c r="D12" s="6">
        <v>5</v>
      </c>
      <c r="E12" s="5">
        <f t="shared" si="1"/>
        <v>110</v>
      </c>
      <c r="F12" s="5">
        <f t="shared" si="2"/>
        <v>4.545454545454546</v>
      </c>
      <c r="G12" s="5">
        <f t="shared" si="6"/>
        <v>100</v>
      </c>
      <c r="H12" s="5">
        <f t="shared" si="3"/>
        <v>477.5</v>
      </c>
      <c r="I12" s="51">
        <f t="shared" si="4"/>
        <v>95.5</v>
      </c>
      <c r="J12" s="52">
        <f t="shared" si="0"/>
        <v>44644.808682851246</v>
      </c>
      <c r="K12" s="7"/>
      <c r="L12" s="7"/>
      <c r="M12" s="7"/>
    </row>
    <row r="13" spans="3:13" ht="18.75" thickBot="1">
      <c r="C13" s="8" t="s">
        <v>21</v>
      </c>
      <c r="D13" s="9">
        <f>SUM(D3:D12)</f>
        <v>110</v>
      </c>
      <c r="E13" s="10" t="s">
        <v>4</v>
      </c>
      <c r="F13" s="9">
        <f>SUM(F3:F12)</f>
        <v>100</v>
      </c>
      <c r="G13" s="10" t="s">
        <v>5</v>
      </c>
      <c r="H13" s="9">
        <f>(C3^2+C4^2+C5^2+C6^2+C7^2+C8^2+C9^2+C10^2+C11^2+C12^2)</f>
        <v>33747.25</v>
      </c>
      <c r="I13" s="53" t="e">
        <f>SUM(I3:I12)</f>
        <v>#VALUE!</v>
      </c>
      <c r="J13" s="54">
        <f>SUM(J3:J12)</f>
        <v>665413.4936466943</v>
      </c>
      <c r="K13" s="11"/>
      <c r="L13" s="12">
        <v>36</v>
      </c>
      <c r="M13" s="12">
        <v>0</v>
      </c>
    </row>
    <row r="14" spans="3:13" ht="16.5" thickBot="1">
      <c r="C14" s="13"/>
      <c r="D14" s="14"/>
      <c r="E14" s="15"/>
      <c r="F14" s="14"/>
      <c r="G14" s="16"/>
      <c r="H14" s="15"/>
      <c r="I14" s="14"/>
      <c r="J14" s="11"/>
      <c r="K14" s="11"/>
      <c r="L14" s="12">
        <v>52</v>
      </c>
      <c r="M14" s="12">
        <v>0</v>
      </c>
    </row>
    <row r="15" spans="3:13" ht="15.75">
      <c r="C15" s="17"/>
      <c r="D15" s="18"/>
      <c r="E15" s="19"/>
      <c r="F15" s="19"/>
      <c r="G15" s="20" t="s">
        <v>3</v>
      </c>
      <c r="H15" s="21">
        <f>D13</f>
        <v>110</v>
      </c>
      <c r="L15" s="12">
        <v>68</v>
      </c>
      <c r="M15" s="12">
        <v>0</v>
      </c>
    </row>
    <row r="16" spans="3:13" ht="15.75">
      <c r="C16" s="22"/>
      <c r="D16" s="23"/>
      <c r="E16" s="24"/>
      <c r="F16" s="24"/>
      <c r="G16" s="25" t="s">
        <v>6</v>
      </c>
      <c r="H16" s="26">
        <f>(H13/D13)</f>
        <v>306.79318181818184</v>
      </c>
      <c r="L16" s="12">
        <v>84</v>
      </c>
      <c r="M16" s="12">
        <v>0</v>
      </c>
    </row>
    <row r="17" spans="3:13" ht="16.5" thickBot="1">
      <c r="C17" s="27"/>
      <c r="F17" s="24"/>
      <c r="G17" s="25" t="s">
        <v>7</v>
      </c>
      <c r="H17" s="28">
        <f>C10</f>
        <v>75.5</v>
      </c>
      <c r="L17" s="12">
        <v>100</v>
      </c>
      <c r="M17" s="12">
        <v>0</v>
      </c>
    </row>
    <row r="18" spans="3:13" ht="15.75">
      <c r="C18" s="29" t="s">
        <v>8</v>
      </c>
      <c r="D18" s="30"/>
      <c r="E18" s="31"/>
      <c r="F18" s="24"/>
      <c r="G18" s="25" t="s">
        <v>9</v>
      </c>
      <c r="H18" s="28">
        <f>G9</f>
        <v>54.54545454545455</v>
      </c>
      <c r="K18" s="49"/>
      <c r="L18" s="12">
        <v>116</v>
      </c>
      <c r="M18" s="12">
        <v>0</v>
      </c>
    </row>
    <row r="19" spans="3:13" ht="15.75">
      <c r="C19" s="32"/>
      <c r="D19" s="24"/>
      <c r="E19" s="33"/>
      <c r="F19" s="24"/>
      <c r="G19" s="25" t="s">
        <v>10</v>
      </c>
      <c r="H19" s="28"/>
      <c r="L19" s="12">
        <v>132</v>
      </c>
      <c r="M19" s="12">
        <v>0</v>
      </c>
    </row>
    <row r="20" spans="3:13" ht="16.5" thickBot="1">
      <c r="C20" s="34"/>
      <c r="D20" s="35" t="s">
        <v>2</v>
      </c>
      <c r="E20" s="36"/>
      <c r="F20" s="24"/>
      <c r="G20" s="37" t="s">
        <v>11</v>
      </c>
      <c r="H20" s="28" t="s">
        <v>25</v>
      </c>
      <c r="L20" s="12">
        <v>148</v>
      </c>
      <c r="M20" s="12">
        <v>0</v>
      </c>
    </row>
    <row r="21" spans="3:13" ht="18">
      <c r="C21" s="27"/>
      <c r="D21" s="38">
        <v>180</v>
      </c>
      <c r="E21" s="24"/>
      <c r="F21" s="39"/>
      <c r="G21" s="25" t="s">
        <v>12</v>
      </c>
      <c r="H21" s="28">
        <f>(H13/H15)</f>
        <v>306.79318181818184</v>
      </c>
      <c r="L21" s="12">
        <v>164</v>
      </c>
      <c r="M21" s="12">
        <v>0</v>
      </c>
    </row>
    <row r="22" spans="3:13" ht="18.75" thickBot="1">
      <c r="C22" s="40"/>
      <c r="D22" s="41"/>
      <c r="E22" s="41"/>
      <c r="F22" s="42"/>
      <c r="G22" s="43" t="s">
        <v>13</v>
      </c>
      <c r="H22" s="44">
        <f>H13/H21</f>
        <v>110</v>
      </c>
      <c r="I22" s="45"/>
      <c r="L22" s="12">
        <v>180</v>
      </c>
      <c r="M22" s="12">
        <v>0</v>
      </c>
    </row>
    <row r="23" spans="3:13" ht="16.5" thickBot="1">
      <c r="C23" s="46"/>
      <c r="D23" s="46"/>
      <c r="E23" s="47"/>
      <c r="F23" s="46"/>
      <c r="G23" s="46"/>
      <c r="H23" s="46"/>
      <c r="I23" s="46"/>
      <c r="J23" s="46"/>
      <c r="K23" s="46"/>
      <c r="L23" s="48" t="s">
        <v>14</v>
      </c>
      <c r="M23" s="48">
        <v>7</v>
      </c>
    </row>
  </sheetData>
  <sheetProtection/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JUANK</dc:creator>
  <cp:keywords/>
  <dc:description/>
  <cp:lastModifiedBy>Rafa</cp:lastModifiedBy>
  <dcterms:created xsi:type="dcterms:W3CDTF">2007-11-30T16:38:09Z</dcterms:created>
  <dcterms:modified xsi:type="dcterms:W3CDTF">2013-10-20T22:11:41Z</dcterms:modified>
  <cp:category/>
  <cp:version/>
  <cp:contentType/>
  <cp:contentStatus/>
</cp:coreProperties>
</file>