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595" windowHeight="8445" activeTab="0"/>
  </bookViews>
  <sheets>
    <sheet name="Hoja2" sheetId="1" r:id="rId1"/>
  </sheets>
  <definedNames>
    <definedName name="_xlnm.Print_Area" localSheetId="0">'Hoja2'!$A$1:$D$41</definedName>
    <definedName name="Z_B516E2E4_33D9_4652_84CC_2883E1CC4CD0_.wvu.PrintArea" localSheetId="0" hidden="1">'Hoja2'!$A$1:$D$41</definedName>
  </definedNames>
  <calcPr fullCalcOnLoad="1"/>
</workbook>
</file>

<file path=xl/sharedStrings.xml><?xml version="1.0" encoding="utf-8"?>
<sst xmlns="http://schemas.openxmlformats.org/spreadsheetml/2006/main" count="35" uniqueCount="35">
  <si>
    <t>NOTAS</t>
  </si>
  <si>
    <t>EMPRESA XYZ, S. A.</t>
  </si>
  <si>
    <t>(Cifras en balboas)</t>
  </si>
  <si>
    <t>INGRESOS</t>
  </si>
  <si>
    <t>Venta de combustible Super</t>
  </si>
  <si>
    <t>Venta de combustible Diesel</t>
  </si>
  <si>
    <t>Venta de combustible Premiun Diesel</t>
  </si>
  <si>
    <t>Venta de combustible Sin Plomo</t>
  </si>
  <si>
    <t>Venta Regular</t>
  </si>
  <si>
    <t>Venta de Lubricantes</t>
  </si>
  <si>
    <t>Costo de Venta Super</t>
  </si>
  <si>
    <t>Costo de Venta Diesel</t>
  </si>
  <si>
    <t>Costo de Venta Premiun Diesel</t>
  </si>
  <si>
    <t>Costo de Venta Sin Plomo</t>
  </si>
  <si>
    <t>Costo de Venta de Lubricantes</t>
  </si>
  <si>
    <t>Costo de Venta Regular</t>
  </si>
  <si>
    <t>TOTAL COSTOS DE VENTAS</t>
  </si>
  <si>
    <t>UTILIDAD BRUTA EN VENTAS</t>
  </si>
  <si>
    <t>Más: Otros Ingresos</t>
  </si>
  <si>
    <t xml:space="preserve">         Ingresos por Acarreo</t>
  </si>
  <si>
    <t>Total de Ingresos</t>
  </si>
  <si>
    <t>Ganancia (o) Pérdida Neta antes del impuesto</t>
  </si>
  <si>
    <t>GANANCIA NETA DEL PERÍODO</t>
  </si>
  <si>
    <t xml:space="preserve">ESTADO DE RESULTADO </t>
  </si>
  <si>
    <t>Menos: Gastos Generales (Anexo 1)</t>
  </si>
  <si>
    <t>El estado de resultado debe ser leído en conjunto con las notas que forman parte integral de los estados financieros.</t>
  </si>
  <si>
    <t>Menos: DESCUENTOS EN VENTAS</t>
  </si>
  <si>
    <t>Menos: DESCUENTOS EN COMPRAS</t>
  </si>
  <si>
    <t>VENTAS NETAS</t>
  </si>
  <si>
    <t>COSTO DE VENTAS</t>
  </si>
  <si>
    <t>Impuesto Sobre la Renta por Pagar</t>
  </si>
  <si>
    <t>Subtotal de Ventas</t>
  </si>
  <si>
    <t>Subtotal de Costos</t>
  </si>
  <si>
    <t>Razon Flujo efectivo deuda total</t>
  </si>
  <si>
    <t>31 de diciembre de 2008 - 2007</t>
  </si>
</sst>
</file>

<file path=xl/styles.xml><?xml version="1.0" encoding="utf-8"?>
<styleSheet xmlns="http://schemas.openxmlformats.org/spreadsheetml/2006/main">
  <numFmts count="44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B/.&quot;\ #,##0;&quot;B/.&quot;\ \-#,##0"/>
    <numFmt numFmtId="173" formatCode="&quot;B/.&quot;\ #,##0;[Red]&quot;B/.&quot;\ \-#,##0"/>
    <numFmt numFmtId="174" formatCode="&quot;B/.&quot;\ #,##0.00;&quot;B/.&quot;\ \-#,##0.00"/>
    <numFmt numFmtId="175" formatCode="&quot;B/.&quot;\ #,##0.00;[Red]&quot;B/.&quot;\ \-#,##0.00"/>
    <numFmt numFmtId="176" formatCode="_ &quot;B/.&quot;\ * #,##0_ ;_ &quot;B/.&quot;\ * \-#,##0_ ;_ &quot;B/.&quot;\ * &quot;-&quot;_ ;_ @_ "/>
    <numFmt numFmtId="177" formatCode="_ &quot;B/.&quot;\ * #,##0.00_ ;_ &quot;B/.&quot;\ * \-#,##0.00_ ;_ &quot;B/.&quot;\ * &quot;-&quot;??_ ;_ @_ "/>
    <numFmt numFmtId="178" formatCode="#,##0.00_ ;[Red]\-#,##0.00\ "/>
    <numFmt numFmtId="179" formatCode="&quot;B/.&quot;\ #,##0.00"/>
    <numFmt numFmtId="180" formatCode="#,##0.00;[Red]#,##0.00"/>
    <numFmt numFmtId="181" formatCode="&quot;B/.&quot;\ #,##0.00;[Red]&quot;B/.&quot;\ #,##0.00"/>
    <numFmt numFmtId="182" formatCode="[$-180A]hh:mm:ss\ AM/PM"/>
    <numFmt numFmtId="183" formatCode="[$-180A]dddd\,\ dd&quot; de &quot;mmmm&quot; de &quot;yyyy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#,##0.000"/>
    <numFmt numFmtId="189" formatCode="0.00000000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0.0%"/>
    <numFmt numFmtId="196" formatCode="#,##0.0000"/>
    <numFmt numFmtId="197" formatCode="0.0"/>
    <numFmt numFmtId="198" formatCode="dd/mm/yyyy"/>
    <numFmt numFmtId="199" formatCode="0.00_ ;[Red]\-0.00\ "/>
  </numFmts>
  <fonts count="47">
    <font>
      <sz val="10"/>
      <name val="Arial"/>
      <family val="0"/>
    </font>
    <font>
      <sz val="8"/>
      <name val="Arial"/>
      <family val="0"/>
    </font>
    <font>
      <sz val="10"/>
      <color indexed="17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b/>
      <sz val="16"/>
      <name val="Harrington"/>
      <family val="5"/>
    </font>
    <font>
      <b/>
      <sz val="10"/>
      <color indexed="9"/>
      <name val="Arial"/>
      <family val="0"/>
    </font>
    <font>
      <b/>
      <u val="single"/>
      <sz val="10"/>
      <color indexed="9"/>
      <name val="Arial"/>
      <family val="0"/>
    </font>
    <font>
      <sz val="10"/>
      <color indexed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>
        <color indexed="4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4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48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80" fontId="0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4" fontId="0" fillId="0" borderId="0" xfId="0" applyNumberFormat="1" applyFont="1" applyAlignment="1">
      <alignment/>
    </xf>
    <xf numFmtId="180" fontId="0" fillId="0" borderId="0" xfId="0" applyNumberFormat="1" applyFont="1" applyAlignment="1">
      <alignment/>
    </xf>
    <xf numFmtId="180" fontId="0" fillId="0" borderId="1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179" fontId="3" fillId="0" borderId="11" xfId="0" applyNumberFormat="1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justify"/>
    </xf>
    <xf numFmtId="180" fontId="4" fillId="0" borderId="12" xfId="0" applyNumberFormat="1" applyFont="1" applyBorder="1" applyAlignment="1">
      <alignment/>
    </xf>
    <xf numFmtId="180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5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1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9" fontId="0" fillId="0" borderId="0" xfId="0" applyNumberFormat="1" applyAlignment="1">
      <alignment/>
    </xf>
    <xf numFmtId="180" fontId="0" fillId="0" borderId="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10" fontId="0" fillId="0" borderId="0" xfId="0" applyNumberFormat="1" applyAlignment="1">
      <alignment/>
    </xf>
    <xf numFmtId="0" fontId="10" fillId="33" borderId="0" xfId="0" applyFont="1" applyFill="1" applyAlignment="1">
      <alignment horizontal="center"/>
    </xf>
    <xf numFmtId="0" fontId="12" fillId="33" borderId="0" xfId="0" applyFont="1" applyFill="1" applyAlignment="1">
      <alignment/>
    </xf>
    <xf numFmtId="0" fontId="11" fillId="33" borderId="0" xfId="0" applyFont="1" applyFill="1" applyAlignment="1">
      <alignment horizontal="right"/>
    </xf>
    <xf numFmtId="0" fontId="0" fillId="0" borderId="0" xfId="0" applyAlignment="1">
      <alignment horizontal="center"/>
    </xf>
    <xf numFmtId="0" fontId="9" fillId="0" borderId="13" xfId="0" applyFont="1" applyFill="1" applyBorder="1" applyAlignment="1">
      <alignment horizontal="center"/>
    </xf>
    <xf numFmtId="0" fontId="0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8" fillId="0" borderId="0" xfId="0" applyFont="1" applyFill="1" applyAlignment="1">
      <alignment horizontal="center"/>
    </xf>
    <xf numFmtId="0" fontId="3" fillId="0" borderId="14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4"/>
  <sheetViews>
    <sheetView tabSelected="1" zoomScale="145" zoomScaleNormal="145" zoomScalePageLayoutView="0" workbookViewId="0" topLeftCell="A22">
      <selection activeCell="B37" sqref="B37"/>
    </sheetView>
  </sheetViews>
  <sheetFormatPr defaultColWidth="11.421875" defaultRowHeight="12.75"/>
  <cols>
    <col min="1" max="1" width="45.57421875" style="0" customWidth="1"/>
    <col min="2" max="2" width="9.00390625" style="0" customWidth="1"/>
    <col min="3" max="3" width="13.28125" style="0" bestFit="1" customWidth="1"/>
    <col min="4" max="4" width="13.421875" style="0" customWidth="1"/>
    <col min="5" max="5" width="0" style="0" hidden="1" customWidth="1"/>
    <col min="6" max="6" width="13.7109375" style="0" hidden="1" customWidth="1"/>
    <col min="7" max="8" width="11.7109375" style="0" hidden="1" customWidth="1"/>
    <col min="9" max="9" width="0" style="0" hidden="1" customWidth="1"/>
  </cols>
  <sheetData>
    <row r="1" spans="1:5" ht="21" thickTop="1">
      <c r="A1" s="43" t="s">
        <v>1</v>
      </c>
      <c r="B1" s="43"/>
      <c r="C1" s="43"/>
      <c r="D1" s="43"/>
      <c r="E1" s="6"/>
    </row>
    <row r="2" spans="1:5" ht="15.75">
      <c r="A2" s="46" t="s">
        <v>23</v>
      </c>
      <c r="B2" s="46"/>
      <c r="C2" s="46"/>
      <c r="D2" s="46"/>
      <c r="E2" s="6"/>
    </row>
    <row r="3" spans="1:5" ht="15.75">
      <c r="A3" s="46" t="s">
        <v>34</v>
      </c>
      <c r="B3" s="46"/>
      <c r="C3" s="46"/>
      <c r="D3" s="46"/>
      <c r="E3" s="3"/>
    </row>
    <row r="4" spans="1:5" ht="13.5" thickBot="1">
      <c r="A4" s="47" t="s">
        <v>2</v>
      </c>
      <c r="B4" s="47"/>
      <c r="C4" s="47"/>
      <c r="D4" s="47"/>
      <c r="E4" s="3"/>
    </row>
    <row r="5" spans="1:5" ht="13.5" thickTop="1">
      <c r="A5" s="7"/>
      <c r="B5" s="7"/>
      <c r="C5" s="7"/>
      <c r="D5" s="7"/>
      <c r="E5" s="3"/>
    </row>
    <row r="6" spans="1:5" ht="12.75">
      <c r="A6" s="7"/>
      <c r="B6" s="7"/>
      <c r="C6" s="7"/>
      <c r="D6" s="7"/>
      <c r="E6" s="3"/>
    </row>
    <row r="7" spans="1:5" ht="12.75">
      <c r="A7" s="8"/>
      <c r="B7" s="8"/>
      <c r="C7" s="8"/>
      <c r="D7" s="8"/>
      <c r="E7" s="4"/>
    </row>
    <row r="8" spans="1:5" ht="12.75">
      <c r="A8" s="40"/>
      <c r="B8" s="39" t="s">
        <v>0</v>
      </c>
      <c r="C8" s="41">
        <v>2008</v>
      </c>
      <c r="D8" s="41">
        <f>2007</f>
        <v>2007</v>
      </c>
      <c r="E8" s="4"/>
    </row>
    <row r="9" spans="1:5" ht="12.75">
      <c r="A9" s="21" t="s">
        <v>3</v>
      </c>
      <c r="B9" s="31"/>
      <c r="C9" s="10"/>
      <c r="D9" s="10"/>
      <c r="E9" s="4"/>
    </row>
    <row r="10" spans="1:5" ht="12.75">
      <c r="A10" s="10" t="s">
        <v>4</v>
      </c>
      <c r="B10" s="31"/>
      <c r="C10" s="29">
        <v>119784.44</v>
      </c>
      <c r="D10" s="29">
        <v>165362.18</v>
      </c>
      <c r="E10" s="4"/>
    </row>
    <row r="11" spans="1:5" ht="12.75">
      <c r="A11" s="10" t="s">
        <v>5</v>
      </c>
      <c r="B11" s="31"/>
      <c r="C11" s="16">
        <v>546052.73</v>
      </c>
      <c r="D11" s="16">
        <v>566362.31</v>
      </c>
      <c r="E11" s="4"/>
    </row>
    <row r="12" spans="1:5" ht="12.75">
      <c r="A12" s="10" t="s">
        <v>6</v>
      </c>
      <c r="B12" s="31"/>
      <c r="C12" s="16">
        <v>39907.06</v>
      </c>
      <c r="D12" s="16">
        <v>49965.61</v>
      </c>
      <c r="E12" s="4"/>
    </row>
    <row r="13" spans="1:5" ht="12.75">
      <c r="A13" s="10" t="s">
        <v>7</v>
      </c>
      <c r="B13" s="31"/>
      <c r="C13" s="16">
        <v>54699.42</v>
      </c>
      <c r="D13" s="16">
        <v>59645.37</v>
      </c>
      <c r="E13" s="4"/>
    </row>
    <row r="14" spans="1:5" ht="12.75">
      <c r="A14" s="10" t="s">
        <v>9</v>
      </c>
      <c r="B14" s="31"/>
      <c r="C14" s="16">
        <v>40224.21</v>
      </c>
      <c r="D14" s="16">
        <v>41099.17</v>
      </c>
      <c r="E14" s="4"/>
    </row>
    <row r="15" spans="1:5" ht="12.75">
      <c r="A15" s="10" t="s">
        <v>8</v>
      </c>
      <c r="B15" s="31"/>
      <c r="C15" s="17">
        <v>0</v>
      </c>
      <c r="D15" s="17">
        <v>3370</v>
      </c>
      <c r="E15" s="4"/>
    </row>
    <row r="16" spans="1:5" ht="12.75">
      <c r="A16" s="10" t="s">
        <v>31</v>
      </c>
      <c r="B16" s="31"/>
      <c r="C16" s="16">
        <f>SUM(C10:C15)</f>
        <v>800667.86</v>
      </c>
      <c r="D16" s="16">
        <f>SUM(D10:D15)</f>
        <v>885804.64</v>
      </c>
      <c r="E16" s="4"/>
    </row>
    <row r="17" spans="1:4" ht="12.75">
      <c r="A17" s="10" t="s">
        <v>26</v>
      </c>
      <c r="B17" s="2"/>
      <c r="C17" s="23">
        <v>-793.23</v>
      </c>
      <c r="D17" s="23">
        <v>-4516.34</v>
      </c>
    </row>
    <row r="18" spans="1:8" ht="12.75">
      <c r="A18" s="13" t="s">
        <v>28</v>
      </c>
      <c r="B18" s="33"/>
      <c r="C18" s="22">
        <f>SUM(C16:C17)</f>
        <v>799874.63</v>
      </c>
      <c r="D18" s="22">
        <f>SUM(D16:D17)</f>
        <v>881288.3</v>
      </c>
      <c r="E18" s="4"/>
      <c r="F18" s="1">
        <f>C18+SUM(C31:C32)</f>
        <v>912572.75</v>
      </c>
      <c r="G18" s="1"/>
      <c r="H18" s="1"/>
    </row>
    <row r="19" spans="1:8" ht="12.75">
      <c r="A19" s="11"/>
      <c r="B19" s="32"/>
      <c r="C19" s="12"/>
      <c r="D19" s="12"/>
      <c r="E19" s="4"/>
      <c r="F19" s="1">
        <f>F18*4.67</f>
        <v>4261714.7425</v>
      </c>
      <c r="G19" s="1"/>
      <c r="H19" s="1"/>
    </row>
    <row r="20" spans="1:8" ht="12.75">
      <c r="A20" s="21" t="s">
        <v>29</v>
      </c>
      <c r="B20" s="31"/>
      <c r="C20" s="16"/>
      <c r="D20" s="16"/>
      <c r="E20" s="4"/>
      <c r="F20" s="1">
        <f>F19*30%</f>
        <v>1278514.42275</v>
      </c>
      <c r="G20" s="1">
        <f>F20/C35</f>
        <v>235.0594900176689</v>
      </c>
      <c r="H20" s="1"/>
    </row>
    <row r="21" spans="1:8" ht="12.75">
      <c r="A21" s="10" t="s">
        <v>10</v>
      </c>
      <c r="B21" s="31"/>
      <c r="C21" s="16">
        <v>97101.8</v>
      </c>
      <c r="D21" s="16">
        <v>142722.41</v>
      </c>
      <c r="E21" s="4"/>
      <c r="F21" s="1"/>
      <c r="G21" s="1"/>
      <c r="H21" s="1"/>
    </row>
    <row r="22" spans="1:8" ht="12.75">
      <c r="A22" s="10" t="s">
        <v>11</v>
      </c>
      <c r="B22" s="31"/>
      <c r="C22" s="16">
        <v>440970.61</v>
      </c>
      <c r="D22" s="16">
        <v>499318.08</v>
      </c>
      <c r="E22" s="4"/>
      <c r="F22" s="1"/>
      <c r="G22" s="1"/>
      <c r="H22" s="1"/>
    </row>
    <row r="23" spans="1:8" ht="12.75">
      <c r="A23" s="10" t="s">
        <v>12</v>
      </c>
      <c r="B23" s="31"/>
      <c r="C23" s="16">
        <v>29434.17</v>
      </c>
      <c r="D23" s="16">
        <v>40936.05</v>
      </c>
      <c r="E23" s="4"/>
      <c r="F23" s="1"/>
      <c r="G23" s="1"/>
      <c r="H23" s="1"/>
    </row>
    <row r="24" spans="1:8" ht="12.75">
      <c r="A24" s="10" t="s">
        <v>13</v>
      </c>
      <c r="B24" s="31"/>
      <c r="C24" s="16">
        <v>41557.43</v>
      </c>
      <c r="D24" s="16">
        <v>51675.59</v>
      </c>
      <c r="E24" s="4"/>
      <c r="F24" s="1"/>
      <c r="G24" s="1"/>
      <c r="H24" s="1"/>
    </row>
    <row r="25" spans="1:8" ht="12.75">
      <c r="A25" s="10" t="s">
        <v>14</v>
      </c>
      <c r="B25" s="31"/>
      <c r="C25" s="16">
        <v>32179.94</v>
      </c>
      <c r="D25" s="16">
        <v>37191.77</v>
      </c>
      <c r="E25" s="4"/>
      <c r="F25" s="1"/>
      <c r="G25" s="1"/>
      <c r="H25" s="1"/>
    </row>
    <row r="26" spans="1:8" ht="12.75">
      <c r="A26" s="10" t="s">
        <v>15</v>
      </c>
      <c r="B26" s="31"/>
      <c r="C26" s="17">
        <v>0</v>
      </c>
      <c r="D26" s="17">
        <v>3147.7</v>
      </c>
      <c r="E26" s="4"/>
      <c r="F26" s="1"/>
      <c r="G26" s="1"/>
      <c r="H26" s="1"/>
    </row>
    <row r="27" spans="1:8" ht="12.75">
      <c r="A27" s="10" t="s">
        <v>32</v>
      </c>
      <c r="B27" s="31"/>
      <c r="C27" s="35">
        <f>SUM(C21:C26)</f>
        <v>641243.9500000001</v>
      </c>
      <c r="D27" s="35">
        <f>SUM(D21:D26)</f>
        <v>774991.6</v>
      </c>
      <c r="E27" s="4"/>
      <c r="F27" s="1"/>
      <c r="G27" s="1"/>
      <c r="H27" s="1"/>
    </row>
    <row r="28" spans="1:8" ht="12.75">
      <c r="A28" s="11" t="s">
        <v>27</v>
      </c>
      <c r="B28" s="32"/>
      <c r="C28" s="23">
        <v>-8339.54</v>
      </c>
      <c r="D28" s="23">
        <v>-7096.48</v>
      </c>
      <c r="E28" s="4"/>
      <c r="F28" s="1"/>
      <c r="G28" s="1"/>
      <c r="H28" s="1"/>
    </row>
    <row r="29" spans="1:8" ht="12.75">
      <c r="A29" s="13" t="s">
        <v>16</v>
      </c>
      <c r="B29" s="33"/>
      <c r="C29" s="22">
        <f>SUM(C27:C28)</f>
        <v>632904.41</v>
      </c>
      <c r="D29" s="22">
        <f>SUM(D27:D28)</f>
        <v>767895.12</v>
      </c>
      <c r="E29" s="4"/>
      <c r="F29" s="1"/>
      <c r="G29" s="1"/>
      <c r="H29" s="1"/>
    </row>
    <row r="30" spans="1:8" ht="12.75">
      <c r="A30" s="14" t="s">
        <v>17</v>
      </c>
      <c r="B30" s="9"/>
      <c r="C30" s="18">
        <f>C18-C29</f>
        <v>166970.21999999997</v>
      </c>
      <c r="D30" s="18">
        <f>D18-D29</f>
        <v>113393.18000000005</v>
      </c>
      <c r="E30" s="4"/>
      <c r="F30" s="1"/>
      <c r="G30" s="1"/>
      <c r="H30" s="1"/>
    </row>
    <row r="31" spans="1:5" ht="12.75">
      <c r="A31" s="10" t="s">
        <v>18</v>
      </c>
      <c r="B31" s="31">
        <v>8</v>
      </c>
      <c r="C31" s="15">
        <v>12198.78</v>
      </c>
      <c r="D31" s="15">
        <v>12347.86</v>
      </c>
      <c r="E31" s="4"/>
    </row>
    <row r="32" spans="1:6" ht="12.75">
      <c r="A32" s="10" t="s">
        <v>19</v>
      </c>
      <c r="B32" s="31">
        <v>8</v>
      </c>
      <c r="C32" s="24">
        <v>100499.34</v>
      </c>
      <c r="D32" s="24">
        <v>122296.02</v>
      </c>
      <c r="E32" s="36"/>
      <c r="F32" s="36"/>
    </row>
    <row r="33" spans="1:6" ht="12.75">
      <c r="A33" s="20" t="s">
        <v>20</v>
      </c>
      <c r="B33" s="33"/>
      <c r="C33" s="25">
        <f>SUM(C30:C32)</f>
        <v>279668.33999999997</v>
      </c>
      <c r="D33" s="25">
        <f>SUM(D30:D32)</f>
        <v>248037.06000000006</v>
      </c>
      <c r="E33" s="5">
        <f>C33*4.67%</f>
        <v>13060.511477999999</v>
      </c>
      <c r="F33" s="5">
        <f>D33*4.67%</f>
        <v>11583.330702000003</v>
      </c>
    </row>
    <row r="34" spans="1:8" ht="12.75">
      <c r="A34" s="26" t="s">
        <v>24</v>
      </c>
      <c r="B34" s="37"/>
      <c r="C34" s="27">
        <v>274229.23</v>
      </c>
      <c r="D34" s="27">
        <v>207891.39</v>
      </c>
      <c r="E34" s="5">
        <f>E33*30%</f>
        <v>3918.1534433999996</v>
      </c>
      <c r="F34" s="5">
        <f>F33*30%</f>
        <v>3474.999210600001</v>
      </c>
      <c r="G34">
        <f>E34/C35</f>
        <v>0.7203666488451254</v>
      </c>
      <c r="H34">
        <f>F34/D35</f>
        <v>0.0865597512907369</v>
      </c>
    </row>
    <row r="35" spans="1:6" ht="12.75">
      <c r="A35" s="26" t="s">
        <v>21</v>
      </c>
      <c r="B35" s="37"/>
      <c r="C35" s="28">
        <f>C33-C34</f>
        <v>5439.109999999986</v>
      </c>
      <c r="D35" s="28">
        <f>D33-D34</f>
        <v>40145.67000000004</v>
      </c>
      <c r="E35" s="5">
        <f>C35*30%</f>
        <v>1631.7329999999959</v>
      </c>
      <c r="F35" s="5">
        <f>D35*30%</f>
        <v>12043.701000000012</v>
      </c>
    </row>
    <row r="36" spans="1:6" ht="12.75">
      <c r="A36" s="26" t="s">
        <v>30</v>
      </c>
      <c r="B36" s="37">
        <v>9</v>
      </c>
      <c r="C36" s="27">
        <v>1631.73</v>
      </c>
      <c r="D36" s="27">
        <v>12043.7</v>
      </c>
      <c r="E36" s="4">
        <f>E35/C35</f>
        <v>0.3</v>
      </c>
      <c r="F36" s="4">
        <f>F35/D35</f>
        <v>0.3</v>
      </c>
    </row>
    <row r="37" spans="1:5" ht="13.5" thickBot="1">
      <c r="A37" s="21" t="s">
        <v>22</v>
      </c>
      <c r="B37" s="9"/>
      <c r="C37" s="19">
        <f>C35-C36</f>
        <v>3807.379999999986</v>
      </c>
      <c r="D37" s="19">
        <f>D35-D36</f>
        <v>28101.97000000004</v>
      </c>
      <c r="E37" s="4"/>
    </row>
    <row r="38" spans="1:4" ht="13.5" thickTop="1">
      <c r="A38" s="10"/>
      <c r="B38" s="31"/>
      <c r="C38" s="15"/>
      <c r="D38" s="15"/>
    </row>
    <row r="39" spans="2:4" ht="12.75">
      <c r="B39" s="2"/>
      <c r="C39" s="1"/>
      <c r="D39" s="1"/>
    </row>
    <row r="40" spans="1:5" ht="12.75" customHeight="1">
      <c r="A40" s="44" t="s">
        <v>25</v>
      </c>
      <c r="B40" s="45"/>
      <c r="C40" s="45"/>
      <c r="D40" s="45"/>
      <c r="E40" s="30"/>
    </row>
    <row r="41" spans="1:5" ht="12.75">
      <c r="A41" s="45"/>
      <c r="B41" s="45"/>
      <c r="C41" s="45"/>
      <c r="D41" s="45"/>
      <c r="E41" s="30"/>
    </row>
    <row r="42" spans="3:4" ht="12.75">
      <c r="C42" s="1"/>
      <c r="D42" s="1"/>
    </row>
    <row r="43" spans="3:4" ht="12.75">
      <c r="C43" s="1"/>
      <c r="D43" s="1"/>
    </row>
    <row r="44" spans="3:4" ht="12.75">
      <c r="C44" s="1"/>
      <c r="D44" s="1"/>
    </row>
    <row r="45" spans="2:5" ht="12.75" hidden="1">
      <c r="B45" s="42" t="s">
        <v>33</v>
      </c>
      <c r="C45" s="42"/>
      <c r="D45" s="42"/>
      <c r="E45" s="42"/>
    </row>
    <row r="46" spans="3:4" ht="12.75" hidden="1">
      <c r="C46" s="1">
        <f>C37</f>
        <v>3807.379999999986</v>
      </c>
      <c r="D46" s="1">
        <f>D37</f>
        <v>28101.97000000004</v>
      </c>
    </row>
    <row r="47" spans="3:4" ht="12.75" hidden="1">
      <c r="C47" s="1" t="e">
        <f>#REF!</f>
        <v>#REF!</v>
      </c>
      <c r="D47" s="1">
        <v>22383.36</v>
      </c>
    </row>
    <row r="48" spans="3:4" ht="12.75" hidden="1">
      <c r="C48" s="1" t="e">
        <f>SUM(C46:C47)</f>
        <v>#REF!</v>
      </c>
      <c r="D48" s="1">
        <f>SUM(D46:D47)</f>
        <v>50485.330000000045</v>
      </c>
    </row>
    <row r="49" spans="3:4" ht="12.75" hidden="1">
      <c r="C49" s="1"/>
      <c r="D49" s="1"/>
    </row>
    <row r="50" spans="3:7" ht="12.75" hidden="1">
      <c r="C50" s="1"/>
      <c r="D50" s="1"/>
      <c r="F50" s="1">
        <v>187325383</v>
      </c>
      <c r="G50" s="1"/>
    </row>
    <row r="51" spans="3:7" ht="12.75" hidden="1">
      <c r="C51" s="1"/>
      <c r="D51" s="1"/>
      <c r="F51" s="1">
        <v>109303813</v>
      </c>
      <c r="G51" s="1"/>
    </row>
    <row r="52" spans="3:7" ht="12.75" hidden="1">
      <c r="C52" s="1"/>
      <c r="D52" s="1"/>
      <c r="F52" s="1">
        <v>29114047</v>
      </c>
      <c r="G52" s="1"/>
    </row>
    <row r="53" spans="3:7" ht="12.75" hidden="1">
      <c r="C53" s="1"/>
      <c r="D53" s="1"/>
      <c r="F53" s="1">
        <f>SUM(F51:F52)</f>
        <v>138417860</v>
      </c>
      <c r="G53" s="38">
        <v>0.0467</v>
      </c>
    </row>
    <row r="54" spans="3:8" ht="12.75" hidden="1">
      <c r="C54" s="1"/>
      <c r="D54" s="1"/>
      <c r="F54" s="1"/>
      <c r="G54" s="1">
        <f>F53*G53</f>
        <v>6464114.062</v>
      </c>
      <c r="H54" s="34">
        <v>0.3</v>
      </c>
    </row>
    <row r="55" spans="3:8" ht="12.75" hidden="1">
      <c r="C55" s="1"/>
      <c r="D55" s="1"/>
      <c r="F55" s="1">
        <v>10444039</v>
      </c>
      <c r="G55" s="1"/>
      <c r="H55" s="1">
        <f>G54*H54</f>
        <v>1939234.2185999998</v>
      </c>
    </row>
    <row r="56" spans="3:7" ht="12.75" hidden="1">
      <c r="C56" s="1"/>
      <c r="D56" s="1"/>
      <c r="F56" s="1">
        <v>33952425</v>
      </c>
      <c r="G56" s="1"/>
    </row>
    <row r="57" spans="3:6" ht="12.75" hidden="1">
      <c r="C57" s="1"/>
      <c r="D57" s="1"/>
      <c r="F57" s="34">
        <f>F55/F56</f>
        <v>0.3076080427244888</v>
      </c>
    </row>
    <row r="58" spans="3:4" ht="12.75">
      <c r="C58" s="1"/>
      <c r="D58" s="1"/>
    </row>
    <row r="59" spans="3:6" ht="12.75">
      <c r="C59" s="1"/>
      <c r="D59" s="1"/>
      <c r="F59">
        <v>46341833</v>
      </c>
    </row>
    <row r="60" spans="3:6" ht="12.75">
      <c r="C60" s="1"/>
      <c r="D60" s="1"/>
      <c r="F60">
        <v>19967120</v>
      </c>
    </row>
    <row r="61" spans="3:6" ht="12.75">
      <c r="C61" s="1"/>
      <c r="D61" s="1"/>
      <c r="F61">
        <f>F60/F59</f>
        <v>0.43086599530924896</v>
      </c>
    </row>
    <row r="62" spans="3:4" ht="12.75">
      <c r="C62" s="1"/>
      <c r="D62" s="1"/>
    </row>
    <row r="63" spans="3:4" ht="12.75">
      <c r="C63" s="1"/>
      <c r="D63" s="1"/>
    </row>
    <row r="64" spans="3:4" ht="12.75">
      <c r="C64" s="1"/>
      <c r="D64" s="1"/>
    </row>
    <row r="65" spans="3:4" ht="12.75">
      <c r="C65" s="1"/>
      <c r="D65" s="1"/>
    </row>
    <row r="66" spans="3:4" ht="12.75">
      <c r="C66" s="1"/>
      <c r="D66" s="1"/>
    </row>
    <row r="67" spans="3:4" ht="12.75">
      <c r="C67" s="1"/>
      <c r="D67" s="1"/>
    </row>
    <row r="68" spans="3:4" ht="12.75">
      <c r="C68" s="1"/>
      <c r="D68" s="1"/>
    </row>
    <row r="69" spans="3:4" ht="12.75">
      <c r="C69" s="1"/>
      <c r="D69" s="1"/>
    </row>
    <row r="70" spans="3:4" ht="12.75">
      <c r="C70" s="1"/>
      <c r="D70" s="1"/>
    </row>
    <row r="71" spans="3:4" ht="12.75">
      <c r="C71" s="1"/>
      <c r="D71" s="1"/>
    </row>
    <row r="72" spans="3:4" ht="12.75">
      <c r="C72" s="1"/>
      <c r="D72" s="1"/>
    </row>
    <row r="73" spans="3:4" ht="12.75">
      <c r="C73" s="1"/>
      <c r="D73" s="1"/>
    </row>
    <row r="74" spans="3:4" ht="12.75">
      <c r="C74" s="1"/>
      <c r="D74" s="1"/>
    </row>
    <row r="75" spans="3:4" ht="12.75">
      <c r="C75" s="1"/>
      <c r="D75" s="1"/>
    </row>
    <row r="76" spans="3:4" ht="12.75">
      <c r="C76" s="1"/>
      <c r="D76" s="1"/>
    </row>
    <row r="77" spans="3:4" ht="12.75">
      <c r="C77" s="1"/>
      <c r="D77" s="1"/>
    </row>
    <row r="78" spans="3:4" ht="12.75">
      <c r="C78" s="1"/>
      <c r="D78" s="1"/>
    </row>
    <row r="79" spans="3:4" ht="12.75">
      <c r="C79" s="1"/>
      <c r="D79" s="1"/>
    </row>
    <row r="80" spans="3:4" ht="12.75">
      <c r="C80" s="1"/>
      <c r="D80" s="1"/>
    </row>
    <row r="81" spans="3:4" ht="12.75">
      <c r="C81" s="1"/>
      <c r="D81" s="1"/>
    </row>
    <row r="82" spans="3:4" ht="12.75">
      <c r="C82" s="1"/>
      <c r="D82" s="1"/>
    </row>
    <row r="83" spans="3:4" ht="12.75">
      <c r="C83" s="1"/>
      <c r="D83" s="1"/>
    </row>
    <row r="84" spans="3:4" ht="12.75">
      <c r="C84" s="1"/>
      <c r="D84" s="1"/>
    </row>
    <row r="85" spans="3:4" ht="12.75">
      <c r="C85" s="1"/>
      <c r="D85" s="1"/>
    </row>
    <row r="86" spans="3:4" ht="12.75">
      <c r="C86" s="1"/>
      <c r="D86" s="1"/>
    </row>
    <row r="87" spans="3:4" ht="12.75">
      <c r="C87" s="1"/>
      <c r="D87" s="1"/>
    </row>
    <row r="88" spans="3:4" ht="12.75">
      <c r="C88" s="1"/>
      <c r="D88" s="1"/>
    </row>
    <row r="89" spans="3:4" ht="12.75">
      <c r="C89" s="1"/>
      <c r="D89" s="1"/>
    </row>
    <row r="90" spans="3:4" ht="12.75">
      <c r="C90" s="1"/>
      <c r="D90" s="1"/>
    </row>
    <row r="91" spans="3:4" ht="12.75">
      <c r="C91" s="1"/>
      <c r="D91" s="1"/>
    </row>
    <row r="92" spans="3:4" ht="12.75">
      <c r="C92" s="1"/>
      <c r="D92" s="1"/>
    </row>
    <row r="93" spans="3:4" ht="12.75">
      <c r="C93" s="1"/>
      <c r="D93" s="1"/>
    </row>
    <row r="94" spans="3:4" ht="12.75">
      <c r="C94" s="1"/>
      <c r="D94" s="1"/>
    </row>
    <row r="95" spans="3:4" ht="12.75">
      <c r="C95" s="1"/>
      <c r="D95" s="1"/>
    </row>
    <row r="96" spans="3:4" ht="12.75">
      <c r="C96" s="1"/>
      <c r="D96" s="1"/>
    </row>
    <row r="97" spans="3:4" ht="12.75">
      <c r="C97" s="1"/>
      <c r="D97" s="1"/>
    </row>
    <row r="98" spans="3:4" ht="12.75">
      <c r="C98" s="1"/>
      <c r="D98" s="1"/>
    </row>
    <row r="99" spans="3:4" ht="12.75">
      <c r="C99" s="1"/>
      <c r="D99" s="1"/>
    </row>
    <row r="100" spans="3:4" ht="12.75">
      <c r="C100" s="1"/>
      <c r="D100" s="1"/>
    </row>
    <row r="101" spans="3:4" ht="12.75">
      <c r="C101" s="1"/>
      <c r="D101" s="1"/>
    </row>
    <row r="102" spans="3:4" ht="12.75">
      <c r="C102" s="1"/>
      <c r="D102" s="1"/>
    </row>
    <row r="103" spans="3:4" ht="12.75">
      <c r="C103" s="1"/>
      <c r="D103" s="1"/>
    </row>
    <row r="104" spans="3:4" ht="12.75">
      <c r="C104" s="1"/>
      <c r="D104" s="1"/>
    </row>
    <row r="105" spans="3:4" ht="12.75">
      <c r="C105" s="1"/>
      <c r="D105" s="1"/>
    </row>
    <row r="106" spans="3:4" ht="12.75">
      <c r="C106" s="1"/>
      <c r="D106" s="1"/>
    </row>
    <row r="107" spans="3:4" ht="12.75">
      <c r="C107" s="1"/>
      <c r="D107" s="1"/>
    </row>
    <row r="108" spans="3:4" ht="12.75">
      <c r="C108" s="1"/>
      <c r="D108" s="1"/>
    </row>
    <row r="109" spans="3:4" ht="12.75">
      <c r="C109" s="1"/>
      <c r="D109" s="1"/>
    </row>
    <row r="110" spans="3:4" ht="12.75">
      <c r="C110" s="1"/>
      <c r="D110" s="1"/>
    </row>
    <row r="111" spans="3:4" ht="12.75">
      <c r="C111" s="1"/>
      <c r="D111" s="1"/>
    </row>
    <row r="112" spans="3:4" ht="12.75">
      <c r="C112" s="1"/>
      <c r="D112" s="1"/>
    </row>
    <row r="113" spans="3:4" ht="12.75">
      <c r="C113" s="1"/>
      <c r="D113" s="1"/>
    </row>
    <row r="114" spans="3:4" ht="12.75">
      <c r="C114" s="1"/>
      <c r="D114" s="1"/>
    </row>
  </sheetData>
  <sheetProtection/>
  <mergeCells count="6">
    <mergeCell ref="B45:E45"/>
    <mergeCell ref="A1:D1"/>
    <mergeCell ref="A40:D41"/>
    <mergeCell ref="A3:D3"/>
    <mergeCell ref="A4:D4"/>
    <mergeCell ref="A2:D2"/>
  </mergeCells>
  <printOptions horizontalCentered="1"/>
  <pageMargins left="0.56" right="0.5905511811023623" top="0.984251968503937" bottom="0.984251968503937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Flia. Guevara</dc:creator>
  <cp:keywords/>
  <dc:description/>
  <cp:lastModifiedBy>Familia Guevara</cp:lastModifiedBy>
  <cp:lastPrinted>2006-06-29T14:54:23Z</cp:lastPrinted>
  <dcterms:created xsi:type="dcterms:W3CDTF">2006-05-28T20:11:41Z</dcterms:created>
  <dcterms:modified xsi:type="dcterms:W3CDTF">2009-02-21T02:52:01Z</dcterms:modified>
  <cp:category/>
  <cp:version/>
  <cp:contentType/>
  <cp:contentStatus/>
</cp:coreProperties>
</file>